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J9" i="7" s="1"/>
  <c r="F9" i="7"/>
  <c r="O9" i="7"/>
  <c r="O77" i="7"/>
  <c r="O78" i="7"/>
  <c r="F75" i="7"/>
  <c r="F76" i="7"/>
  <c r="F77" i="7"/>
  <c r="F78" i="7"/>
  <c r="E75" i="7"/>
  <c r="J75" i="7" s="1"/>
  <c r="E76" i="7"/>
  <c r="J76" i="7" s="1"/>
  <c r="E77" i="7"/>
  <c r="E78" i="7"/>
  <c r="J78" i="7" s="1"/>
  <c r="O63" i="3"/>
  <c r="O64" i="3"/>
  <c r="O65" i="3"/>
  <c r="O66" i="3"/>
  <c r="O67" i="3"/>
  <c r="O68" i="3"/>
  <c r="O69" i="3"/>
  <c r="F64" i="3"/>
  <c r="F65" i="3"/>
  <c r="F66" i="3"/>
  <c r="F67" i="3"/>
  <c r="F68" i="3"/>
  <c r="F69" i="3"/>
  <c r="B71" i="3"/>
  <c r="E63" i="3"/>
  <c r="E64" i="3"/>
  <c r="J64" i="3" s="1"/>
  <c r="E65" i="3"/>
  <c r="J65" i="3" s="1"/>
  <c r="E66" i="3"/>
  <c r="J66" i="3" s="1"/>
  <c r="E67" i="3"/>
  <c r="J67" i="3" s="1"/>
  <c r="E68" i="3"/>
  <c r="J68" i="3" s="1"/>
  <c r="E69" i="3"/>
  <c r="J69" i="3" s="1"/>
  <c r="E70" i="3"/>
  <c r="O56" i="3"/>
  <c r="O57" i="3"/>
  <c r="O58" i="3"/>
  <c r="O59" i="3"/>
  <c r="O60" i="3"/>
  <c r="O61" i="3"/>
  <c r="F56" i="3"/>
  <c r="F57" i="3"/>
  <c r="F58" i="3"/>
  <c r="F59" i="3"/>
  <c r="F60" i="3"/>
  <c r="E52" i="3"/>
  <c r="E53" i="3"/>
  <c r="E54" i="3"/>
  <c r="E55" i="3"/>
  <c r="E56" i="3"/>
  <c r="J56" i="3" s="1"/>
  <c r="E57" i="3"/>
  <c r="J57" i="3" s="1"/>
  <c r="E58" i="3"/>
  <c r="J58" i="3" s="1"/>
  <c r="E59" i="3"/>
  <c r="J59" i="3" s="1"/>
  <c r="E60" i="3"/>
  <c r="J60" i="3" s="1"/>
  <c r="E61" i="3"/>
  <c r="E62" i="3"/>
  <c r="O70" i="7"/>
  <c r="O71" i="7"/>
  <c r="O72" i="7"/>
  <c r="O73" i="7"/>
  <c r="O74" i="7"/>
  <c r="O75" i="7"/>
  <c r="F70" i="7"/>
  <c r="F71" i="7"/>
  <c r="F72" i="7"/>
  <c r="F73" i="7"/>
  <c r="F74" i="7"/>
  <c r="E70" i="7"/>
  <c r="J70" i="7" s="1"/>
  <c r="E71" i="7"/>
  <c r="J71" i="7" s="1"/>
  <c r="E72" i="7"/>
  <c r="J72" i="7" s="1"/>
  <c r="E73" i="7"/>
  <c r="J73" i="7" s="1"/>
  <c r="E74" i="7"/>
  <c r="J74" i="7" s="1"/>
  <c r="E5" i="7" l="1"/>
  <c r="J5" i="7" s="1"/>
  <c r="F5" i="7"/>
  <c r="O5" i="7"/>
  <c r="E10" i="7"/>
  <c r="J10" i="7" s="1"/>
  <c r="F10" i="7"/>
  <c r="O10" i="7"/>
  <c r="E15" i="7"/>
  <c r="J15" i="7" s="1"/>
  <c r="F15" i="7"/>
  <c r="O15" i="7"/>
  <c r="O76" i="7"/>
  <c r="J77" i="7"/>
  <c r="O69" i="7" l="1"/>
  <c r="F66" i="7"/>
  <c r="F67" i="7"/>
  <c r="F68" i="7"/>
  <c r="F69" i="7"/>
  <c r="E69" i="7"/>
  <c r="J69" i="7" s="1"/>
  <c r="N83" i="7"/>
  <c r="B79" i="7"/>
  <c r="O68" i="7"/>
  <c r="E68" i="7"/>
  <c r="J68" i="7" s="1"/>
  <c r="O67" i="7"/>
  <c r="E67" i="7"/>
  <c r="J67" i="7" s="1"/>
  <c r="O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9" i="7" l="1"/>
  <c r="E80" i="7"/>
  <c r="I9" i="7" l="1"/>
  <c r="I78" i="7"/>
  <c r="I70" i="7"/>
  <c r="I75" i="7"/>
  <c r="I71" i="7"/>
  <c r="I73" i="7"/>
  <c r="I76" i="7"/>
  <c r="I74" i="7"/>
  <c r="I72" i="7"/>
  <c r="I10" i="7"/>
  <c r="I5" i="7"/>
  <c r="I15" i="7"/>
  <c r="I77" i="7"/>
  <c r="L83" i="7"/>
  <c r="I68" i="7"/>
  <c r="I65" i="7"/>
  <c r="I61" i="7"/>
  <c r="I57" i="7"/>
  <c r="I54" i="7"/>
  <c r="I50" i="7"/>
  <c r="I47" i="7"/>
  <c r="I43" i="7"/>
  <c r="I39" i="7"/>
  <c r="I35" i="7"/>
  <c r="I31" i="7"/>
  <c r="I25" i="7"/>
  <c r="I21" i="7"/>
  <c r="I17" i="7"/>
  <c r="I13" i="7"/>
  <c r="I6" i="7"/>
  <c r="I2" i="7"/>
  <c r="I69" i="7"/>
  <c r="I62" i="7"/>
  <c r="I58" i="7"/>
  <c r="I55" i="7"/>
  <c r="I51" i="7"/>
  <c r="I48" i="7"/>
  <c r="I44" i="7"/>
  <c r="I40" i="7"/>
  <c r="I36" i="7"/>
  <c r="I32" i="7"/>
  <c r="I28" i="7"/>
  <c r="I26" i="7"/>
  <c r="I22" i="7"/>
  <c r="I18" i="7"/>
  <c r="I14" i="7"/>
  <c r="G84" i="7"/>
  <c r="I66" i="7"/>
  <c r="I63" i="7"/>
  <c r="I59" i="7"/>
  <c r="I56" i="7"/>
  <c r="I52" i="7"/>
  <c r="I49" i="7"/>
  <c r="I45" i="7"/>
  <c r="I41" i="7"/>
  <c r="I37" i="7"/>
  <c r="I33" i="7"/>
  <c r="I29" i="7"/>
  <c r="I23" i="7"/>
  <c r="I8" i="7"/>
  <c r="I4" i="7"/>
  <c r="I12" i="7"/>
  <c r="I11" i="7"/>
  <c r="I3" i="7"/>
  <c r="I20" i="7"/>
  <c r="I67" i="7"/>
  <c r="I64" i="7"/>
  <c r="I60" i="7"/>
  <c r="I53" i="7"/>
  <c r="I46" i="7"/>
  <c r="I42" i="7"/>
  <c r="I38" i="7"/>
  <c r="I34" i="7"/>
  <c r="I30" i="7"/>
  <c r="I27" i="7"/>
  <c r="I24" i="7"/>
  <c r="G83" i="7"/>
  <c r="I19" i="7"/>
  <c r="I16" i="7"/>
  <c r="I7" i="7"/>
  <c r="G87" i="7"/>
  <c r="G90" i="7"/>
  <c r="G94" i="7" s="1"/>
  <c r="J83" i="7"/>
  <c r="K83" i="7" s="1"/>
  <c r="G88" i="7"/>
  <c r="H9" i="7" l="1"/>
  <c r="G9" i="7"/>
  <c r="G78" i="7"/>
  <c r="H78" i="7"/>
  <c r="G72" i="7"/>
  <c r="G70" i="7"/>
  <c r="G75" i="7"/>
  <c r="G71" i="7"/>
  <c r="G73" i="7"/>
  <c r="G76" i="7"/>
  <c r="G74" i="7"/>
  <c r="H75" i="7"/>
  <c r="H73" i="7"/>
  <c r="H76" i="7"/>
  <c r="H74" i="7"/>
  <c r="H72" i="7"/>
  <c r="H70" i="7"/>
  <c r="H71" i="7"/>
  <c r="G10" i="7"/>
  <c r="G5" i="7"/>
  <c r="H10" i="7"/>
  <c r="H5" i="7"/>
  <c r="G15" i="7"/>
  <c r="H15" i="7"/>
  <c r="G77" i="7"/>
  <c r="H77" i="7"/>
  <c r="H69" i="7"/>
  <c r="G68" i="7"/>
  <c r="G69" i="7"/>
  <c r="G98" i="7"/>
  <c r="H67" i="7"/>
  <c r="H64" i="7"/>
  <c r="H60" i="7"/>
  <c r="H53" i="7"/>
  <c r="H46" i="7"/>
  <c r="H42" i="7"/>
  <c r="H38" i="7"/>
  <c r="H34" i="7"/>
  <c r="H30" i="7"/>
  <c r="H27" i="7"/>
  <c r="H24" i="7"/>
  <c r="H20" i="7"/>
  <c r="H16" i="7"/>
  <c r="H12" i="7"/>
  <c r="H68" i="7"/>
  <c r="H65" i="7"/>
  <c r="H61" i="7"/>
  <c r="H57" i="7"/>
  <c r="H54" i="7"/>
  <c r="H50" i="7"/>
  <c r="H47" i="7"/>
  <c r="H43" i="7"/>
  <c r="H39" i="7"/>
  <c r="H35" i="7"/>
  <c r="H31" i="7"/>
  <c r="H25" i="7"/>
  <c r="H21" i="7"/>
  <c r="H17" i="7"/>
  <c r="H13" i="7"/>
  <c r="H62" i="7"/>
  <c r="H58" i="7"/>
  <c r="H55" i="7"/>
  <c r="H51" i="7"/>
  <c r="H48" i="7"/>
  <c r="H44" i="7"/>
  <c r="H40" i="7"/>
  <c r="H36" i="7"/>
  <c r="H32" i="7"/>
  <c r="H28" i="7"/>
  <c r="H26" i="7"/>
  <c r="H22" i="7"/>
  <c r="H8" i="7"/>
  <c r="H19" i="7"/>
  <c r="H14" i="7"/>
  <c r="H7" i="7"/>
  <c r="H18" i="7"/>
  <c r="H3" i="7"/>
  <c r="H66" i="7"/>
  <c r="H63" i="7"/>
  <c r="H59" i="7"/>
  <c r="H56" i="7"/>
  <c r="H52" i="7"/>
  <c r="H49" i="7"/>
  <c r="H45" i="7"/>
  <c r="H41" i="7"/>
  <c r="H37" i="7"/>
  <c r="H33" i="7"/>
  <c r="H29" i="7"/>
  <c r="H23" i="7"/>
  <c r="G99" i="7"/>
  <c r="H6" i="7"/>
  <c r="H2" i="7"/>
  <c r="H4" i="7"/>
  <c r="H11" i="7"/>
  <c r="G93" i="7"/>
  <c r="G66" i="7"/>
  <c r="G63" i="7"/>
  <c r="G59" i="7"/>
  <c r="G56" i="7"/>
  <c r="G52" i="7"/>
  <c r="G49" i="7"/>
  <c r="G45" i="7"/>
  <c r="G41" i="7"/>
  <c r="G37" i="7"/>
  <c r="G33" i="7"/>
  <c r="G29" i="7"/>
  <c r="G23" i="7"/>
  <c r="G19" i="7"/>
  <c r="G11" i="7"/>
  <c r="G8" i="7"/>
  <c r="G4" i="7"/>
  <c r="G12" i="7"/>
  <c r="G97" i="7"/>
  <c r="P86" i="7"/>
  <c r="G67" i="7"/>
  <c r="G64" i="7"/>
  <c r="G60" i="7"/>
  <c r="G53" i="7"/>
  <c r="G46" i="7"/>
  <c r="G42" i="7"/>
  <c r="G38" i="7"/>
  <c r="G34" i="7"/>
  <c r="G30" i="7"/>
  <c r="G27" i="7"/>
  <c r="G24" i="7"/>
  <c r="G20" i="7"/>
  <c r="G16" i="7"/>
  <c r="G96" i="7"/>
  <c r="G65" i="7"/>
  <c r="G61" i="7"/>
  <c r="G57" i="7"/>
  <c r="G54" i="7"/>
  <c r="G50" i="7"/>
  <c r="G47" i="7"/>
  <c r="G43" i="7"/>
  <c r="G39" i="7"/>
  <c r="G35" i="7"/>
  <c r="G31" i="7"/>
  <c r="G25" i="7"/>
  <c r="G6" i="7"/>
  <c r="G2" i="7"/>
  <c r="G62" i="7"/>
  <c r="G58" i="7"/>
  <c r="G55" i="7"/>
  <c r="G51" i="7"/>
  <c r="G48" i="7"/>
  <c r="G44" i="7"/>
  <c r="G40" i="7"/>
  <c r="G36" i="7"/>
  <c r="G32" i="7"/>
  <c r="G28" i="7"/>
  <c r="G26" i="7"/>
  <c r="G22" i="7"/>
  <c r="G18" i="7"/>
  <c r="G14" i="7"/>
  <c r="G7" i="7"/>
  <c r="G3" i="7"/>
  <c r="G21" i="7"/>
  <c r="G17" i="7"/>
  <c r="G13" i="7"/>
  <c r="G92" i="7"/>
  <c r="O54" i="3"/>
  <c r="O55" i="3"/>
  <c r="O62" i="3"/>
  <c r="O70" i="3"/>
  <c r="F61" i="3"/>
  <c r="J55" i="3"/>
  <c r="J61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F48" i="3"/>
  <c r="F49" i="3"/>
  <c r="F50" i="3"/>
  <c r="F51" i="3"/>
  <c r="F52" i="3"/>
  <c r="F53" i="3"/>
  <c r="F54" i="3"/>
  <c r="F55" i="3"/>
  <c r="F62" i="3"/>
  <c r="F63" i="3"/>
  <c r="F70" i="3"/>
  <c r="F47" i="3"/>
  <c r="E43" i="3"/>
  <c r="E44" i="3"/>
  <c r="E45" i="3"/>
  <c r="E46" i="3"/>
  <c r="E47" i="3"/>
  <c r="J47" i="3" s="1"/>
  <c r="E48" i="3"/>
  <c r="J48" i="3" s="1"/>
  <c r="E49" i="3"/>
  <c r="J49" i="3" s="1"/>
  <c r="E50" i="3"/>
  <c r="J50" i="3" s="1"/>
  <c r="E51" i="3"/>
  <c r="J51" i="3" s="1"/>
  <c r="J52" i="3"/>
  <c r="J53" i="3"/>
  <c r="J54" i="3"/>
  <c r="J62" i="3"/>
  <c r="J63" i="3"/>
  <c r="J70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J30" i="3" s="1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E38" i="3"/>
  <c r="E39" i="3"/>
  <c r="E40" i="3"/>
  <c r="E41" i="3"/>
  <c r="E42" i="3"/>
  <c r="E71" i="3" l="1"/>
  <c r="E72" i="3"/>
  <c r="I66" i="3" l="1"/>
  <c r="I64" i="3"/>
  <c r="I67" i="3"/>
  <c r="I68" i="3"/>
  <c r="I65" i="3"/>
  <c r="I69" i="3"/>
  <c r="I57" i="3"/>
  <c r="I59" i="3"/>
  <c r="I56" i="3"/>
  <c r="I58" i="3"/>
  <c r="I60" i="3"/>
  <c r="G82" i="3"/>
  <c r="G85" i="3" s="1"/>
  <c r="G79" i="3"/>
  <c r="G80" i="3"/>
  <c r="I61" i="3"/>
  <c r="I62" i="3"/>
  <c r="I52" i="3"/>
  <c r="I63" i="3"/>
  <c r="I49" i="3"/>
  <c r="I53" i="3"/>
  <c r="I70" i="3"/>
  <c r="I50" i="3"/>
  <c r="I54" i="3"/>
  <c r="I51" i="3"/>
  <c r="I55" i="3"/>
  <c r="I48" i="3"/>
  <c r="I47" i="3"/>
  <c r="G76" i="3"/>
  <c r="G75" i="3"/>
  <c r="J6" i="3"/>
  <c r="J8" i="3"/>
  <c r="J10" i="3"/>
  <c r="J13" i="3"/>
  <c r="J16" i="3"/>
  <c r="J17" i="3"/>
  <c r="J18" i="3"/>
  <c r="J19" i="3"/>
  <c r="J20" i="3"/>
  <c r="J21" i="3"/>
  <c r="J23" i="3"/>
  <c r="J25" i="3"/>
  <c r="J26" i="3"/>
  <c r="J28" i="3"/>
  <c r="J29" i="3"/>
  <c r="J39" i="3"/>
  <c r="J40" i="3"/>
  <c r="J42" i="3"/>
  <c r="J45" i="3"/>
  <c r="J3" i="3"/>
  <c r="J5" i="3"/>
  <c r="J7" i="3"/>
  <c r="J9" i="3"/>
  <c r="J11" i="3"/>
  <c r="J12" i="3"/>
  <c r="J14" i="3"/>
  <c r="J15" i="3"/>
  <c r="J22" i="3"/>
  <c r="J24" i="3"/>
  <c r="J27" i="3"/>
  <c r="J37" i="3"/>
  <c r="J38" i="3"/>
  <c r="J41" i="3"/>
  <c r="J43" i="3"/>
  <c r="J44" i="3"/>
  <c r="J46" i="3"/>
  <c r="J2" i="3"/>
  <c r="N75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64" i="3" l="1"/>
  <c r="H67" i="3"/>
  <c r="H68" i="3"/>
  <c r="H65" i="3"/>
  <c r="H69" i="3"/>
  <c r="H66" i="3"/>
  <c r="G68" i="3"/>
  <c r="G65" i="3"/>
  <c r="G69" i="3"/>
  <c r="G66" i="3"/>
  <c r="G64" i="3"/>
  <c r="G67" i="3"/>
  <c r="G56" i="3"/>
  <c r="G57" i="3"/>
  <c r="G58" i="3"/>
  <c r="G59" i="3"/>
  <c r="G60" i="3"/>
  <c r="H56" i="3"/>
  <c r="H57" i="3"/>
  <c r="H58" i="3"/>
  <c r="H60" i="3"/>
  <c r="H59" i="3"/>
  <c r="G84" i="3"/>
  <c r="G61" i="3"/>
  <c r="G62" i="3"/>
  <c r="H62" i="3"/>
  <c r="H61" i="3"/>
  <c r="P78" i="3"/>
  <c r="H48" i="3"/>
  <c r="H52" i="3"/>
  <c r="H63" i="3"/>
  <c r="H49" i="3"/>
  <c r="H70" i="3"/>
  <c r="H50" i="3"/>
  <c r="H54" i="3"/>
  <c r="H53" i="3"/>
  <c r="H51" i="3"/>
  <c r="H55" i="3"/>
  <c r="G51" i="3"/>
  <c r="G55" i="3"/>
  <c r="G52" i="3"/>
  <c r="G63" i="3"/>
  <c r="G48" i="3"/>
  <c r="G49" i="3"/>
  <c r="G53" i="3"/>
  <c r="G70" i="3"/>
  <c r="G47" i="3"/>
  <c r="G50" i="3"/>
  <c r="G54" i="3"/>
  <c r="H47" i="3"/>
  <c r="G2" i="3"/>
  <c r="G86" i="3"/>
  <c r="J4" i="3"/>
  <c r="L75" i="3" l="1"/>
  <c r="I2" i="3"/>
  <c r="I36" i="3"/>
  <c r="I33" i="3"/>
  <c r="I29" i="3"/>
  <c r="I17" i="3"/>
  <c r="I4" i="3"/>
  <c r="I46" i="3"/>
  <c r="I37" i="3"/>
  <c r="I39" i="3"/>
  <c r="I35" i="3"/>
  <c r="I32" i="3"/>
  <c r="I28" i="3"/>
  <c r="I25" i="3"/>
  <c r="I19" i="3"/>
  <c r="I16" i="3"/>
  <c r="I13" i="3"/>
  <c r="I11" i="3"/>
  <c r="I45" i="3"/>
  <c r="I42" i="3"/>
  <c r="I40" i="3"/>
  <c r="I26" i="3"/>
  <c r="I23" i="3"/>
  <c r="I20" i="3"/>
  <c r="I8" i="3"/>
  <c r="I6" i="3"/>
  <c r="I5" i="3"/>
  <c r="I3" i="3"/>
  <c r="I43" i="3"/>
  <c r="I30" i="3"/>
  <c r="I24" i="3"/>
  <c r="I21" i="3"/>
  <c r="I18" i="3"/>
  <c r="I44" i="3"/>
  <c r="I38" i="3"/>
  <c r="I31" i="3"/>
  <c r="I22" i="3"/>
  <c r="I12" i="3"/>
  <c r="I9" i="3"/>
  <c r="I7" i="3"/>
  <c r="I41" i="3"/>
  <c r="I34" i="3"/>
  <c r="I27" i="3"/>
  <c r="I15" i="3"/>
  <c r="I14" i="3"/>
  <c r="I10" i="3"/>
  <c r="J75" i="3"/>
  <c r="K75" i="3" s="1"/>
  <c r="H2" i="3" l="1"/>
  <c r="G91" i="3"/>
  <c r="G90" i="3"/>
  <c r="H25" i="3"/>
  <c r="H19" i="3"/>
  <c r="H42" i="3"/>
  <c r="H33" i="3"/>
  <c r="H29" i="3"/>
  <c r="H23" i="3"/>
  <c r="H20" i="3"/>
  <c r="H17" i="3"/>
  <c r="H44" i="3"/>
  <c r="H41" i="3"/>
  <c r="H38" i="3"/>
  <c r="H34" i="3"/>
  <c r="H31" i="3"/>
  <c r="H27" i="3"/>
  <c r="H22" i="3"/>
  <c r="H15" i="3"/>
  <c r="H14" i="3"/>
  <c r="H10" i="3"/>
  <c r="H39" i="3"/>
  <c r="H35" i="3"/>
  <c r="H32" i="3"/>
  <c r="H28" i="3"/>
  <c r="H16" i="3"/>
  <c r="H13" i="3"/>
  <c r="H11" i="3"/>
  <c r="H45" i="3"/>
  <c r="H40" i="3"/>
  <c r="H36" i="3"/>
  <c r="H26" i="3"/>
  <c r="H46" i="3"/>
  <c r="H5" i="3"/>
  <c r="H6" i="3"/>
  <c r="H4" i="3"/>
  <c r="H12" i="3"/>
  <c r="H9" i="3"/>
  <c r="H7" i="3"/>
  <c r="H43" i="3"/>
  <c r="H37" i="3"/>
  <c r="H30" i="3"/>
  <c r="H24" i="3"/>
  <c r="H21" i="3"/>
  <c r="H18" i="3"/>
  <c r="H3" i="3"/>
  <c r="H8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89" i="3"/>
  <c r="G6" i="3"/>
  <c r="G4" i="3"/>
  <c r="G5" i="3"/>
  <c r="G88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<sst xmlns="http://schemas.openxmlformats.org/spreadsheetml/2006/main" count="56" uniqueCount="26">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</sst>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models'!$D$2:$D$70</c:f>
              <c:numCache>
                <c:formatCode>General</c:formatCode>
                <c:ptCount val="69"/>
                <c:pt idx="0">
                  <c:v>9879</c:v>
                </c:pt>
                <c:pt idx="1">
                  <c:v>9893.0966800000006</c:v>
                </c:pt>
                <c:pt idx="2">
                  <c:v>9880.2597659999992</c:v>
                </c:pt>
                <c:pt idx="3">
                  <c:v>9940.0439449999994</c:v>
                </c:pt>
                <c:pt idx="4">
                  <c:v>9922.1347659999992</c:v>
                </c:pt>
                <c:pt idx="5">
                  <c:v>9892.9296880000002</c:v>
                </c:pt>
                <c:pt idx="6">
                  <c:v>9886.6875</c:v>
                </c:pt>
                <c:pt idx="7">
                  <c:v>9748.6054690000001</c:v>
                </c:pt>
                <c:pt idx="8">
                  <c:v>9719.7705079999996</c:v>
                </c:pt>
                <c:pt idx="9">
                  <c:v>9808.5097659999992</c:v>
                </c:pt>
                <c:pt idx="10">
                  <c:v>9830.3798829999996</c:v>
                </c:pt>
                <c:pt idx="11">
                  <c:v>9740.3115230000003</c:v>
                </c:pt>
                <c:pt idx="12">
                  <c:v>9797.9169920000004</c:v>
                </c:pt>
                <c:pt idx="13">
                  <c:v>9879</c:v>
                </c:pt>
                <c:pt idx="14">
                  <c:v>9893.0966800000006</c:v>
                </c:pt>
                <c:pt idx="15">
                  <c:v>9880.2597659999992</c:v>
                </c:pt>
                <c:pt idx="16">
                  <c:v>9940.0439449999994</c:v>
                </c:pt>
                <c:pt idx="17">
                  <c:v>9922.1347659999992</c:v>
                </c:pt>
                <c:pt idx="18">
                  <c:v>9892.9296880000002</c:v>
                </c:pt>
                <c:pt idx="19">
                  <c:v>9886.6875</c:v>
                </c:pt>
                <c:pt idx="20">
                  <c:v>14693.324219</c:v>
                </c:pt>
                <c:pt idx="21">
                  <c:v>14697.329102</c:v>
                </c:pt>
                <c:pt idx="22">
                  <c:v>14636.855469</c:v>
                </c:pt>
                <c:pt idx="23">
                  <c:v>14662.554688</c:v>
                </c:pt>
                <c:pt idx="24">
                  <c:v>14622.313477</c:v>
                </c:pt>
                <c:pt idx="25">
                  <c:v>14660.489258</c:v>
                </c:pt>
                <c:pt idx="26">
                  <c:v>12889.724609000001</c:v>
                </c:pt>
                <c:pt idx="27">
                  <c:v>12913.550781</c:v>
                </c:pt>
                <c:pt idx="28">
                  <c:v>12868.282227</c:v>
                </c:pt>
                <c:pt idx="29">
                  <c:v>12883.296875</c:v>
                </c:pt>
                <c:pt idx="30">
                  <c:v>12904.576171999999</c:v>
                </c:pt>
                <c:pt idx="31">
                  <c:v>12908.871094</c:v>
                </c:pt>
                <c:pt idx="32">
                  <c:v>7945.4833980000003</c:v>
                </c:pt>
                <c:pt idx="33">
                  <c:v>7937.7626950000003</c:v>
                </c:pt>
                <c:pt idx="34">
                  <c:v>7954.9780270000001</c:v>
                </c:pt>
                <c:pt idx="35">
                  <c:v>7954.9248049999997</c:v>
                </c:pt>
                <c:pt idx="36">
                  <c:v>7917.2539059999999</c:v>
                </c:pt>
                <c:pt idx="37">
                  <c:v>7929.2333980000003</c:v>
                </c:pt>
                <c:pt idx="38">
                  <c:v>7989.6884769999997</c:v>
                </c:pt>
                <c:pt idx="39">
                  <c:v>7958.6767579999996</c:v>
                </c:pt>
                <c:pt idx="40">
                  <c:v>7855.1826170000004</c:v>
                </c:pt>
                <c:pt idx="41">
                  <c:v>7869.0903319999998</c:v>
                </c:pt>
                <c:pt idx="42">
                  <c:v>7885.2265630000002</c:v>
                </c:pt>
                <c:pt idx="43">
                  <c:v>7876.0205079999996</c:v>
                </c:pt>
                <c:pt idx="44">
                  <c:v>7867.4228519999997</c:v>
                </c:pt>
                <c:pt idx="45">
                  <c:v>7875.451172</c:v>
                </c:pt>
                <c:pt idx="46">
                  <c:v>7889.5424800000001</c:v>
                </c:pt>
                <c:pt idx="47">
                  <c:v>7896.4658200000003</c:v>
                </c:pt>
                <c:pt idx="48">
                  <c:v>8102.1923829999996</c:v>
                </c:pt>
                <c:pt idx="49">
                  <c:v>8096.5722660000001</c:v>
                </c:pt>
                <c:pt idx="50">
                  <c:v>8137.1625979999999</c:v>
                </c:pt>
                <c:pt idx="51">
                  <c:v>8115.9609380000002</c:v>
                </c:pt>
                <c:pt idx="52">
                  <c:v>8126.4570309999999</c:v>
                </c:pt>
                <c:pt idx="53">
                  <c:v>8122.5498049999997</c:v>
                </c:pt>
                <c:pt idx="54">
                  <c:v>8151.4072269999997</c:v>
                </c:pt>
                <c:pt idx="55">
                  <c:v>6536.3813479999999</c:v>
                </c:pt>
                <c:pt idx="56">
                  <c:v>6563.7768550000001</c:v>
                </c:pt>
                <c:pt idx="57">
                  <c:v>6563.0473629999997</c:v>
                </c:pt>
                <c:pt idx="58">
                  <c:v>6517.6938479999999</c:v>
                </c:pt>
                <c:pt idx="59">
                  <c:v>6537.7275390000004</c:v>
                </c:pt>
                <c:pt idx="60">
                  <c:v>6558.4560549999997</c:v>
                </c:pt>
                <c:pt idx="61">
                  <c:v>6566.8129879999997</c:v>
                </c:pt>
                <c:pt idx="62">
                  <c:v>6552.3608400000003</c:v>
                </c:pt>
                <c:pt idx="63">
                  <c:v>6480.0063479999999</c:v>
                </c:pt>
                <c:pt idx="64">
                  <c:v>6502.8505859999996</c:v>
                </c:pt>
                <c:pt idx="65">
                  <c:v>6549.9375</c:v>
                </c:pt>
                <c:pt idx="66">
                  <c:v>6468.4838870000003</c:v>
                </c:pt>
                <c:pt idx="67">
                  <c:v>6479.5302730000003</c:v>
                </c:pt>
                <c:pt idx="68">
                  <c:v>6528.6396480000003</c:v>
                </c:pt>
              </c:numCache>
            </c:numRef>
          </c:xVal>
          <c:yVal>
            <c:numRef>
              <c:f>' 10 models'!$C$2:$C$70</c:f>
              <c:numCache>
                <c:formatCode>General</c:formatCode>
                <c:ptCount val="69"/>
                <c:pt idx="0">
                  <c:v>9754.859375</c:v>
                </c:pt>
                <c:pt idx="1">
                  <c:v>9756.7431639999995</c:v>
                </c:pt>
                <c:pt idx="2">
                  <c:v>9750.1396480000003</c:v>
                </c:pt>
                <c:pt idx="3">
                  <c:v>9751.2646480000003</c:v>
                </c:pt>
                <c:pt idx="4">
                  <c:v>9762.5292969999991</c:v>
                </c:pt>
                <c:pt idx="5">
                  <c:v>9768.7099610000005</c:v>
                </c:pt>
                <c:pt idx="6">
                  <c:v>9763.1552730000003</c:v>
                </c:pt>
                <c:pt idx="7">
                  <c:v>9613.0859380000002</c:v>
                </c:pt>
                <c:pt idx="8">
                  <c:v>9648.7119139999995</c:v>
                </c:pt>
                <c:pt idx="9">
                  <c:v>9637.8085940000001</c:v>
                </c:pt>
                <c:pt idx="10">
                  <c:v>9636.6435550000006</c:v>
                </c:pt>
                <c:pt idx="11">
                  <c:v>9640.875</c:v>
                </c:pt>
                <c:pt idx="12">
                  <c:v>9624.9316409999992</c:v>
                </c:pt>
                <c:pt idx="13">
                  <c:v>9754.859375</c:v>
                </c:pt>
                <c:pt idx="14">
                  <c:v>9756.7431639999995</c:v>
                </c:pt>
                <c:pt idx="15">
                  <c:v>9750.1396480000003</c:v>
                </c:pt>
                <c:pt idx="16">
                  <c:v>9751.2646480000003</c:v>
                </c:pt>
                <c:pt idx="17">
                  <c:v>9762.5292969999991</c:v>
                </c:pt>
                <c:pt idx="18">
                  <c:v>9768.7099610000005</c:v>
                </c:pt>
                <c:pt idx="19">
                  <c:v>9763.1552730000003</c:v>
                </c:pt>
                <c:pt idx="20">
                  <c:v>14528.742188</c:v>
                </c:pt>
                <c:pt idx="21">
                  <c:v>14523.212890999999</c:v>
                </c:pt>
                <c:pt idx="22">
                  <c:v>14534.889648</c:v>
                </c:pt>
                <c:pt idx="23">
                  <c:v>14538.823242</c:v>
                </c:pt>
                <c:pt idx="24">
                  <c:v>14513.841796999999</c:v>
                </c:pt>
                <c:pt idx="25">
                  <c:v>14516.212890999999</c:v>
                </c:pt>
                <c:pt idx="26">
                  <c:v>12774.911133</c:v>
                </c:pt>
                <c:pt idx="27">
                  <c:v>12774.844727</c:v>
                </c:pt>
                <c:pt idx="28">
                  <c:v>12792.451171999999</c:v>
                </c:pt>
                <c:pt idx="29">
                  <c:v>12791.302734000001</c:v>
                </c:pt>
                <c:pt idx="30">
                  <c:v>12781.608398</c:v>
                </c:pt>
                <c:pt idx="31">
                  <c:v>12766.797852</c:v>
                </c:pt>
                <c:pt idx="32">
                  <c:v>7824.15625</c:v>
                </c:pt>
                <c:pt idx="33">
                  <c:v>7813.1289059999999</c:v>
                </c:pt>
                <c:pt idx="34">
                  <c:v>7809.1005859999996</c:v>
                </c:pt>
                <c:pt idx="35">
                  <c:v>7830.6767579999996</c:v>
                </c:pt>
                <c:pt idx="36">
                  <c:v>7815.9287109999996</c:v>
                </c:pt>
                <c:pt idx="37">
                  <c:v>7816.0205079999996</c:v>
                </c:pt>
                <c:pt idx="38">
                  <c:v>7814.8530270000001</c:v>
                </c:pt>
                <c:pt idx="39">
                  <c:v>7799.001953</c:v>
                </c:pt>
                <c:pt idx="40">
                  <c:v>7725.1831050000001</c:v>
                </c:pt>
                <c:pt idx="41">
                  <c:v>7743.6303710000002</c:v>
                </c:pt>
                <c:pt idx="42">
                  <c:v>7742.9658200000003</c:v>
                </c:pt>
                <c:pt idx="43">
                  <c:v>7721.9389650000003</c:v>
                </c:pt>
                <c:pt idx="44">
                  <c:v>7728.7641599999997</c:v>
                </c:pt>
                <c:pt idx="45">
                  <c:v>7746.9804690000001</c:v>
                </c:pt>
                <c:pt idx="46">
                  <c:v>7722.1396480000003</c:v>
                </c:pt>
                <c:pt idx="47">
                  <c:v>7717.2314450000003</c:v>
                </c:pt>
                <c:pt idx="48">
                  <c:v>7950.3266599999997</c:v>
                </c:pt>
                <c:pt idx="49">
                  <c:v>7948.0517579999996</c:v>
                </c:pt>
                <c:pt idx="50">
                  <c:v>7952.4248049999997</c:v>
                </c:pt>
                <c:pt idx="51">
                  <c:v>7963.2573240000002</c:v>
                </c:pt>
                <c:pt idx="52">
                  <c:v>7958.3828130000002</c:v>
                </c:pt>
                <c:pt idx="53">
                  <c:v>7956.9711909999996</c:v>
                </c:pt>
                <c:pt idx="54">
                  <c:v>7952.4287109999996</c:v>
                </c:pt>
                <c:pt idx="55">
                  <c:v>6393.6665039999998</c:v>
                </c:pt>
                <c:pt idx="56">
                  <c:v>6386.6972660000001</c:v>
                </c:pt>
                <c:pt idx="57">
                  <c:v>6380.9492190000001</c:v>
                </c:pt>
                <c:pt idx="58">
                  <c:v>6405.2607420000004</c:v>
                </c:pt>
                <c:pt idx="59">
                  <c:v>6391.8647460000002</c:v>
                </c:pt>
                <c:pt idx="60">
                  <c:v>6383.6254879999997</c:v>
                </c:pt>
                <c:pt idx="61">
                  <c:v>6378.7265630000002</c:v>
                </c:pt>
                <c:pt idx="62">
                  <c:v>6377.3813479999999</c:v>
                </c:pt>
                <c:pt idx="63">
                  <c:v>6362.2255859999996</c:v>
                </c:pt>
                <c:pt idx="64">
                  <c:v>6360.2104490000002</c:v>
                </c:pt>
                <c:pt idx="65">
                  <c:v>6360.6928710000002</c:v>
                </c:pt>
                <c:pt idx="66">
                  <c:v>6365.2861329999996</c:v>
                </c:pt>
                <c:pt idx="67">
                  <c:v>6361.5502930000002</c:v>
                </c:pt>
                <c:pt idx="68">
                  <c:v>6349.8056640000004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560816"/>
        <c:axId val="396561208"/>
      </c:scatterChart>
      <c:valAx>
        <c:axId val="39656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6561208"/>
        <c:crosses val="autoZero"/>
        <c:crossBetween val="midCat"/>
      </c:valAx>
      <c:valAx>
        <c:axId val="39656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656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models'!$F$2:$F$70</c:f>
              <c:numCache>
                <c:formatCode>General</c:formatCode>
                <c:ptCount val="69"/>
                <c:pt idx="0">
                  <c:v>9816.9296875</c:v>
                </c:pt>
                <c:pt idx="1">
                  <c:v>9824.919922000001</c:v>
                </c:pt>
                <c:pt idx="2">
                  <c:v>9815.1997069999998</c:v>
                </c:pt>
                <c:pt idx="3">
                  <c:v>9845.6542965000008</c:v>
                </c:pt>
                <c:pt idx="4">
                  <c:v>9842.3320314999983</c:v>
                </c:pt>
                <c:pt idx="5">
                  <c:v>9830.8198245000003</c:v>
                </c:pt>
                <c:pt idx="6">
                  <c:v>9824.9213865000002</c:v>
                </c:pt>
                <c:pt idx="7">
                  <c:v>9680.8457034999992</c:v>
                </c:pt>
                <c:pt idx="8">
                  <c:v>9684.2412110000005</c:v>
                </c:pt>
                <c:pt idx="9">
                  <c:v>9723.1591799999987</c:v>
                </c:pt>
                <c:pt idx="10">
                  <c:v>9733.5117190000001</c:v>
                </c:pt>
                <c:pt idx="11">
                  <c:v>9690.5932615000002</c:v>
                </c:pt>
                <c:pt idx="12">
                  <c:v>9711.4243165000007</c:v>
                </c:pt>
                <c:pt idx="13">
                  <c:v>9816.9296875</c:v>
                </c:pt>
                <c:pt idx="14">
                  <c:v>9824.919922000001</c:v>
                </c:pt>
                <c:pt idx="15">
                  <c:v>9815.1997069999998</c:v>
                </c:pt>
                <c:pt idx="16">
                  <c:v>9845.6542965000008</c:v>
                </c:pt>
                <c:pt idx="17">
                  <c:v>9842.3320314999983</c:v>
                </c:pt>
                <c:pt idx="18">
                  <c:v>9830.8198245000003</c:v>
                </c:pt>
                <c:pt idx="19">
                  <c:v>9824.9213865000002</c:v>
                </c:pt>
                <c:pt idx="20">
                  <c:v>14611.033203499999</c:v>
                </c:pt>
                <c:pt idx="21">
                  <c:v>14610.270996499999</c:v>
                </c:pt>
                <c:pt idx="22">
                  <c:v>14585.872558499999</c:v>
                </c:pt>
                <c:pt idx="23">
                  <c:v>14600.688965000001</c:v>
                </c:pt>
                <c:pt idx="24">
                  <c:v>14568.077636999999</c:v>
                </c:pt>
                <c:pt idx="25">
                  <c:v>14588.351074499999</c:v>
                </c:pt>
                <c:pt idx="26">
                  <c:v>12832.317870999999</c:v>
                </c:pt>
                <c:pt idx="27">
                  <c:v>12844.197754000001</c:v>
                </c:pt>
                <c:pt idx="28">
                  <c:v>12830.366699499999</c:v>
                </c:pt>
                <c:pt idx="29">
                  <c:v>12837.2998045</c:v>
                </c:pt>
                <c:pt idx="30">
                  <c:v>12843.092284999999</c:v>
                </c:pt>
                <c:pt idx="31">
                  <c:v>12837.834472999999</c:v>
                </c:pt>
                <c:pt idx="32">
                  <c:v>7884.8198240000002</c:v>
                </c:pt>
                <c:pt idx="33">
                  <c:v>7875.4458004999997</c:v>
                </c:pt>
                <c:pt idx="34">
                  <c:v>7882.0393064999998</c:v>
                </c:pt>
                <c:pt idx="35">
                  <c:v>7892.8007815000001</c:v>
                </c:pt>
                <c:pt idx="36">
                  <c:v>7866.5913084999993</c:v>
                </c:pt>
                <c:pt idx="37">
                  <c:v>7872.626953</c:v>
                </c:pt>
                <c:pt idx="38">
                  <c:v>7902.2707520000004</c:v>
                </c:pt>
                <c:pt idx="39">
                  <c:v>7878.8393555000002</c:v>
                </c:pt>
                <c:pt idx="40">
                  <c:v>7790.1828610000002</c:v>
                </c:pt>
                <c:pt idx="41">
                  <c:v>7806.3603514999995</c:v>
                </c:pt>
                <c:pt idx="42">
                  <c:v>7814.0961915000007</c:v>
                </c:pt>
                <c:pt idx="43">
                  <c:v>7798.9797364999995</c:v>
                </c:pt>
                <c:pt idx="44">
                  <c:v>7798.0935059999993</c:v>
                </c:pt>
                <c:pt idx="45">
                  <c:v>7811.2158204999996</c:v>
                </c:pt>
                <c:pt idx="46">
                  <c:v>7805.8410640000002</c:v>
                </c:pt>
                <c:pt idx="47">
                  <c:v>7806.8486325000003</c:v>
                </c:pt>
                <c:pt idx="48">
                  <c:v>8026.2595215000001</c:v>
                </c:pt>
                <c:pt idx="49">
                  <c:v>8022.3120120000003</c:v>
                </c:pt>
                <c:pt idx="50">
                  <c:v>8044.7937014999998</c:v>
                </c:pt>
                <c:pt idx="51">
                  <c:v>8039.6091310000002</c:v>
                </c:pt>
                <c:pt idx="52">
                  <c:v>8042.419922</c:v>
                </c:pt>
                <c:pt idx="53">
                  <c:v>8039.7604979999996</c:v>
                </c:pt>
                <c:pt idx="54">
                  <c:v>8051.9179690000001</c:v>
                </c:pt>
                <c:pt idx="55">
                  <c:v>6465.0239259999998</c:v>
                </c:pt>
                <c:pt idx="56">
                  <c:v>6475.2370604999996</c:v>
                </c:pt>
                <c:pt idx="57">
                  <c:v>6471.9982909999999</c:v>
                </c:pt>
                <c:pt idx="58">
                  <c:v>6461.4772950000006</c:v>
                </c:pt>
                <c:pt idx="59">
                  <c:v>6464.7961425000003</c:v>
                </c:pt>
                <c:pt idx="60">
                  <c:v>6471.0407715000001</c:v>
                </c:pt>
                <c:pt idx="61">
                  <c:v>6472.7697754999999</c:v>
                </c:pt>
                <c:pt idx="62">
                  <c:v>6464.8710940000001</c:v>
                </c:pt>
                <c:pt idx="63">
                  <c:v>6421.1159669999997</c:v>
                </c:pt>
                <c:pt idx="64">
                  <c:v>6431.5305174999994</c:v>
                </c:pt>
                <c:pt idx="65">
                  <c:v>6455.3151854999996</c:v>
                </c:pt>
                <c:pt idx="66">
                  <c:v>6416.88501</c:v>
                </c:pt>
                <c:pt idx="67">
                  <c:v>6420.5402830000003</c:v>
                </c:pt>
                <c:pt idx="68">
                  <c:v>6439.2226559999999</c:v>
                </c:pt>
              </c:numCache>
            </c:numRef>
          </c:xVal>
          <c:yVal>
            <c:numRef>
              <c:f>' 10 models'!$E$2:$E$70</c:f>
              <c:numCache>
                <c:formatCode>General</c:formatCode>
                <c:ptCount val="69"/>
                <c:pt idx="0">
                  <c:v>124.140625</c:v>
                </c:pt>
                <c:pt idx="1">
                  <c:v>136.35351600000104</c:v>
                </c:pt>
                <c:pt idx="2">
                  <c:v>130.12011799999891</c:v>
                </c:pt>
                <c:pt idx="3">
                  <c:v>188.77929699999913</c:v>
                </c:pt>
                <c:pt idx="4">
                  <c:v>159.60546900000008</c:v>
                </c:pt>
                <c:pt idx="5">
                  <c:v>124.21972699999969</c:v>
                </c:pt>
                <c:pt idx="6">
                  <c:v>123.53222699999969</c:v>
                </c:pt>
                <c:pt idx="7">
                  <c:v>135.51953099999992</c:v>
                </c:pt>
                <c:pt idx="8">
                  <c:v>71.058594000000085</c:v>
                </c:pt>
                <c:pt idx="9">
                  <c:v>170.70117199999913</c:v>
                </c:pt>
                <c:pt idx="10">
                  <c:v>193.73632799999905</c:v>
                </c:pt>
                <c:pt idx="11">
                  <c:v>99.436523000000307</c:v>
                </c:pt>
                <c:pt idx="12">
                  <c:v>172.98535100000117</c:v>
                </c:pt>
                <c:pt idx="13">
                  <c:v>124.140625</c:v>
                </c:pt>
                <c:pt idx="14">
                  <c:v>136.35351600000104</c:v>
                </c:pt>
                <c:pt idx="15">
                  <c:v>130.12011799999891</c:v>
                </c:pt>
                <c:pt idx="16">
                  <c:v>188.77929699999913</c:v>
                </c:pt>
                <c:pt idx="17">
                  <c:v>159.60546900000008</c:v>
                </c:pt>
                <c:pt idx="18">
                  <c:v>124.21972699999969</c:v>
                </c:pt>
                <c:pt idx="19">
                  <c:v>123.53222699999969</c:v>
                </c:pt>
                <c:pt idx="20">
                  <c:v>164.58203099999992</c:v>
                </c:pt>
                <c:pt idx="21">
                  <c:v>174.11621100000048</c:v>
                </c:pt>
                <c:pt idx="22">
                  <c:v>101.96582099999978</c:v>
                </c:pt>
                <c:pt idx="23">
                  <c:v>123.73144599999978</c:v>
                </c:pt>
                <c:pt idx="24">
                  <c:v>108.47168000000056</c:v>
                </c:pt>
                <c:pt idx="25">
                  <c:v>144.27636700000039</c:v>
                </c:pt>
                <c:pt idx="26">
                  <c:v>114.81347600000117</c:v>
                </c:pt>
                <c:pt idx="27">
                  <c:v>138.70605400000022</c:v>
                </c:pt>
                <c:pt idx="28">
                  <c:v>75.831055000000561</c:v>
                </c:pt>
                <c:pt idx="29">
                  <c:v>91.994140999999217</c:v>
                </c:pt>
                <c:pt idx="30">
                  <c:v>122.96777399999883</c:v>
                </c:pt>
                <c:pt idx="31">
                  <c:v>142.07324200000039</c:v>
                </c:pt>
                <c:pt idx="32">
                  <c:v>121.32714800000031</c:v>
                </c:pt>
                <c:pt idx="33">
                  <c:v>124.63378900000043</c:v>
                </c:pt>
                <c:pt idx="34">
                  <c:v>145.87744100000054</c:v>
                </c:pt>
                <c:pt idx="35">
                  <c:v>124.24804700000004</c:v>
                </c:pt>
                <c:pt idx="36">
                  <c:v>101.32519500000035</c:v>
                </c:pt>
                <c:pt idx="37">
                  <c:v>113.2128900000007</c:v>
                </c:pt>
                <c:pt idx="38">
                  <c:v>174.83544999999958</c:v>
                </c:pt>
                <c:pt idx="39">
                  <c:v>159.67480499999965</c:v>
                </c:pt>
                <c:pt idx="40">
                  <c:v>129.99951200000032</c:v>
                </c:pt>
                <c:pt idx="41">
                  <c:v>125.45996099999957</c:v>
                </c:pt>
                <c:pt idx="42">
                  <c:v>142.26074299999982</c:v>
                </c:pt>
                <c:pt idx="43">
                  <c:v>154.08154299999933</c:v>
                </c:pt>
                <c:pt idx="44">
                  <c:v>138.65869199999997</c:v>
                </c:pt>
                <c:pt idx="45">
                  <c:v>128.47070299999996</c:v>
                </c:pt>
                <c:pt idx="46">
                  <c:v>167.40283199999976</c:v>
                </c:pt>
                <c:pt idx="47">
                  <c:v>179.234375</c:v>
                </c:pt>
                <c:pt idx="48">
                  <c:v>151.86572299999989</c:v>
                </c:pt>
                <c:pt idx="49">
                  <c:v>148.52050800000052</c:v>
                </c:pt>
                <c:pt idx="50">
                  <c:v>184.73779300000024</c:v>
                </c:pt>
                <c:pt idx="51">
                  <c:v>152.70361400000002</c:v>
                </c:pt>
                <c:pt idx="52">
                  <c:v>168.07421799999975</c:v>
                </c:pt>
                <c:pt idx="53">
                  <c:v>165.57861400000002</c:v>
                </c:pt>
                <c:pt idx="54">
                  <c:v>198.97851600000013</c:v>
                </c:pt>
                <c:pt idx="55">
                  <c:v>142.71484400000008</c:v>
                </c:pt>
                <c:pt idx="56">
                  <c:v>177.07958899999994</c:v>
                </c:pt>
                <c:pt idx="57">
                  <c:v>182.09814399999959</c:v>
                </c:pt>
                <c:pt idx="58">
                  <c:v>112.4331059999995</c:v>
                </c:pt>
                <c:pt idx="59">
                  <c:v>145.86279300000024</c:v>
                </c:pt>
                <c:pt idx="60">
                  <c:v>174.83056699999997</c:v>
                </c:pt>
                <c:pt idx="61">
                  <c:v>188.08642499999951</c:v>
                </c:pt>
                <c:pt idx="62">
                  <c:v>174.97949200000039</c:v>
                </c:pt>
                <c:pt idx="63">
                  <c:v>117.78076200000032</c:v>
                </c:pt>
                <c:pt idx="64">
                  <c:v>142.64013699999941</c:v>
                </c:pt>
                <c:pt idx="65">
                  <c:v>189.2446289999998</c:v>
                </c:pt>
                <c:pt idx="66">
                  <c:v>103.19775400000071</c:v>
                </c:pt>
                <c:pt idx="67">
                  <c:v>117.97998000000007</c:v>
                </c:pt>
                <c:pt idx="68">
                  <c:v>178.83398399999987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models'!$F$2:$F$70</c:f>
              <c:numCache>
                <c:formatCode>General</c:formatCode>
                <c:ptCount val="69"/>
                <c:pt idx="0">
                  <c:v>9816.9296875</c:v>
                </c:pt>
                <c:pt idx="1">
                  <c:v>9824.919922000001</c:v>
                </c:pt>
                <c:pt idx="2">
                  <c:v>9815.1997069999998</c:v>
                </c:pt>
                <c:pt idx="3">
                  <c:v>9845.6542965000008</c:v>
                </c:pt>
                <c:pt idx="4">
                  <c:v>9842.3320314999983</c:v>
                </c:pt>
                <c:pt idx="5">
                  <c:v>9830.8198245000003</c:v>
                </c:pt>
                <c:pt idx="6">
                  <c:v>9824.9213865000002</c:v>
                </c:pt>
                <c:pt idx="7">
                  <c:v>9680.8457034999992</c:v>
                </c:pt>
                <c:pt idx="8">
                  <c:v>9684.2412110000005</c:v>
                </c:pt>
                <c:pt idx="9">
                  <c:v>9723.1591799999987</c:v>
                </c:pt>
                <c:pt idx="10">
                  <c:v>9733.5117190000001</c:v>
                </c:pt>
                <c:pt idx="11">
                  <c:v>9690.5932615000002</c:v>
                </c:pt>
                <c:pt idx="12">
                  <c:v>9711.4243165000007</c:v>
                </c:pt>
                <c:pt idx="13">
                  <c:v>9816.9296875</c:v>
                </c:pt>
                <c:pt idx="14">
                  <c:v>9824.919922000001</c:v>
                </c:pt>
                <c:pt idx="15">
                  <c:v>9815.1997069999998</c:v>
                </c:pt>
                <c:pt idx="16">
                  <c:v>9845.6542965000008</c:v>
                </c:pt>
                <c:pt idx="17">
                  <c:v>9842.3320314999983</c:v>
                </c:pt>
                <c:pt idx="18">
                  <c:v>9830.8198245000003</c:v>
                </c:pt>
                <c:pt idx="19">
                  <c:v>9824.9213865000002</c:v>
                </c:pt>
                <c:pt idx="20">
                  <c:v>14611.033203499999</c:v>
                </c:pt>
                <c:pt idx="21">
                  <c:v>14610.270996499999</c:v>
                </c:pt>
                <c:pt idx="22">
                  <c:v>14585.872558499999</c:v>
                </c:pt>
                <c:pt idx="23">
                  <c:v>14600.688965000001</c:v>
                </c:pt>
                <c:pt idx="24">
                  <c:v>14568.077636999999</c:v>
                </c:pt>
                <c:pt idx="25">
                  <c:v>14588.351074499999</c:v>
                </c:pt>
                <c:pt idx="26">
                  <c:v>12832.317870999999</c:v>
                </c:pt>
                <c:pt idx="27">
                  <c:v>12844.197754000001</c:v>
                </c:pt>
                <c:pt idx="28">
                  <c:v>12830.366699499999</c:v>
                </c:pt>
                <c:pt idx="29">
                  <c:v>12837.2998045</c:v>
                </c:pt>
                <c:pt idx="30">
                  <c:v>12843.092284999999</c:v>
                </c:pt>
                <c:pt idx="31">
                  <c:v>12837.834472999999</c:v>
                </c:pt>
                <c:pt idx="32">
                  <c:v>7884.8198240000002</c:v>
                </c:pt>
                <c:pt idx="33">
                  <c:v>7875.4458004999997</c:v>
                </c:pt>
                <c:pt idx="34">
                  <c:v>7882.0393064999998</c:v>
                </c:pt>
                <c:pt idx="35">
                  <c:v>7892.8007815000001</c:v>
                </c:pt>
                <c:pt idx="36">
                  <c:v>7866.5913084999993</c:v>
                </c:pt>
                <c:pt idx="37">
                  <c:v>7872.626953</c:v>
                </c:pt>
                <c:pt idx="38">
                  <c:v>7902.2707520000004</c:v>
                </c:pt>
                <c:pt idx="39">
                  <c:v>7878.8393555000002</c:v>
                </c:pt>
                <c:pt idx="40">
                  <c:v>7790.1828610000002</c:v>
                </c:pt>
                <c:pt idx="41">
                  <c:v>7806.3603514999995</c:v>
                </c:pt>
                <c:pt idx="42">
                  <c:v>7814.0961915000007</c:v>
                </c:pt>
                <c:pt idx="43">
                  <c:v>7798.9797364999995</c:v>
                </c:pt>
                <c:pt idx="44">
                  <c:v>7798.0935059999993</c:v>
                </c:pt>
                <c:pt idx="45">
                  <c:v>7811.2158204999996</c:v>
                </c:pt>
                <c:pt idx="46">
                  <c:v>7805.8410640000002</c:v>
                </c:pt>
                <c:pt idx="47">
                  <c:v>7806.8486325000003</c:v>
                </c:pt>
                <c:pt idx="48">
                  <c:v>8026.2595215000001</c:v>
                </c:pt>
                <c:pt idx="49">
                  <c:v>8022.3120120000003</c:v>
                </c:pt>
                <c:pt idx="50">
                  <c:v>8044.7937014999998</c:v>
                </c:pt>
                <c:pt idx="51">
                  <c:v>8039.6091310000002</c:v>
                </c:pt>
                <c:pt idx="52">
                  <c:v>8042.419922</c:v>
                </c:pt>
                <c:pt idx="53">
                  <c:v>8039.7604979999996</c:v>
                </c:pt>
                <c:pt idx="54">
                  <c:v>8051.9179690000001</c:v>
                </c:pt>
                <c:pt idx="55">
                  <c:v>6465.0239259999998</c:v>
                </c:pt>
                <c:pt idx="56">
                  <c:v>6475.2370604999996</c:v>
                </c:pt>
                <c:pt idx="57">
                  <c:v>6471.9982909999999</c:v>
                </c:pt>
                <c:pt idx="58">
                  <c:v>6461.4772950000006</c:v>
                </c:pt>
                <c:pt idx="59">
                  <c:v>6464.7961425000003</c:v>
                </c:pt>
                <c:pt idx="60">
                  <c:v>6471.0407715000001</c:v>
                </c:pt>
                <c:pt idx="61">
                  <c:v>6472.7697754999999</c:v>
                </c:pt>
                <c:pt idx="62">
                  <c:v>6464.8710940000001</c:v>
                </c:pt>
                <c:pt idx="63">
                  <c:v>6421.1159669999997</c:v>
                </c:pt>
                <c:pt idx="64">
                  <c:v>6431.5305174999994</c:v>
                </c:pt>
                <c:pt idx="65">
                  <c:v>6455.3151854999996</c:v>
                </c:pt>
                <c:pt idx="66">
                  <c:v>6416.88501</c:v>
                </c:pt>
                <c:pt idx="67">
                  <c:v>6420.5402830000003</c:v>
                </c:pt>
                <c:pt idx="68">
                  <c:v>6439.2226559999999</c:v>
                </c:pt>
              </c:numCache>
            </c:numRef>
          </c:xVal>
          <c:yVal>
            <c:numRef>
              <c:f>' 10 models'!$G$2:$G$70</c:f>
              <c:numCache>
                <c:formatCode>General</c:formatCode>
                <c:ptCount val="69"/>
                <c:pt idx="0">
                  <c:v>84.946298705432156</c:v>
                </c:pt>
                <c:pt idx="1">
                  <c:v>84.946298705432156</c:v>
                </c:pt>
                <c:pt idx="2">
                  <c:v>84.946298705432156</c:v>
                </c:pt>
                <c:pt idx="3">
                  <c:v>84.946298705432156</c:v>
                </c:pt>
                <c:pt idx="4">
                  <c:v>84.946298705432156</c:v>
                </c:pt>
                <c:pt idx="5">
                  <c:v>84.946298705432156</c:v>
                </c:pt>
                <c:pt idx="6">
                  <c:v>84.946298705432156</c:v>
                </c:pt>
                <c:pt idx="7">
                  <c:v>84.946298705432156</c:v>
                </c:pt>
                <c:pt idx="8">
                  <c:v>84.946298705432156</c:v>
                </c:pt>
                <c:pt idx="9">
                  <c:v>84.946298705432156</c:v>
                </c:pt>
                <c:pt idx="10">
                  <c:v>84.946298705432156</c:v>
                </c:pt>
                <c:pt idx="11">
                  <c:v>84.946298705432156</c:v>
                </c:pt>
                <c:pt idx="12">
                  <c:v>84.946298705432156</c:v>
                </c:pt>
                <c:pt idx="13">
                  <c:v>84.946298705432156</c:v>
                </c:pt>
                <c:pt idx="14">
                  <c:v>84.946298705432156</c:v>
                </c:pt>
                <c:pt idx="15">
                  <c:v>84.946298705432156</c:v>
                </c:pt>
                <c:pt idx="16">
                  <c:v>84.946298705432156</c:v>
                </c:pt>
                <c:pt idx="17">
                  <c:v>84.946298705432156</c:v>
                </c:pt>
                <c:pt idx="18">
                  <c:v>84.946298705432156</c:v>
                </c:pt>
                <c:pt idx="19">
                  <c:v>84.946298705432156</c:v>
                </c:pt>
                <c:pt idx="20">
                  <c:v>84.946298705432156</c:v>
                </c:pt>
                <c:pt idx="21">
                  <c:v>84.946298705432156</c:v>
                </c:pt>
                <c:pt idx="22">
                  <c:v>84.946298705432156</c:v>
                </c:pt>
                <c:pt idx="23">
                  <c:v>84.946298705432156</c:v>
                </c:pt>
                <c:pt idx="24">
                  <c:v>84.946298705432156</c:v>
                </c:pt>
                <c:pt idx="25">
                  <c:v>84.946298705432156</c:v>
                </c:pt>
                <c:pt idx="26">
                  <c:v>84.946298705432156</c:v>
                </c:pt>
                <c:pt idx="27">
                  <c:v>84.946298705432156</c:v>
                </c:pt>
                <c:pt idx="28">
                  <c:v>84.946298705432156</c:v>
                </c:pt>
                <c:pt idx="29">
                  <c:v>84.946298705432156</c:v>
                </c:pt>
                <c:pt idx="30">
                  <c:v>84.946298705432156</c:v>
                </c:pt>
                <c:pt idx="31">
                  <c:v>84.946298705432156</c:v>
                </c:pt>
                <c:pt idx="32">
                  <c:v>84.946298705432156</c:v>
                </c:pt>
                <c:pt idx="33">
                  <c:v>84.946298705432156</c:v>
                </c:pt>
                <c:pt idx="34">
                  <c:v>84.946298705432156</c:v>
                </c:pt>
                <c:pt idx="35">
                  <c:v>84.946298705432156</c:v>
                </c:pt>
                <c:pt idx="36">
                  <c:v>84.946298705432156</c:v>
                </c:pt>
                <c:pt idx="37">
                  <c:v>84.946298705432156</c:v>
                </c:pt>
                <c:pt idx="38">
                  <c:v>84.946298705432156</c:v>
                </c:pt>
                <c:pt idx="39">
                  <c:v>84.946298705432156</c:v>
                </c:pt>
                <c:pt idx="40">
                  <c:v>84.946298705432156</c:v>
                </c:pt>
                <c:pt idx="41">
                  <c:v>84.946298705432156</c:v>
                </c:pt>
                <c:pt idx="42">
                  <c:v>84.946298705432156</c:v>
                </c:pt>
                <c:pt idx="43">
                  <c:v>84.946298705432156</c:v>
                </c:pt>
                <c:pt idx="44">
                  <c:v>84.946298705432156</c:v>
                </c:pt>
                <c:pt idx="45">
                  <c:v>84.946298705432156</c:v>
                </c:pt>
                <c:pt idx="46">
                  <c:v>84.946298705432156</c:v>
                </c:pt>
                <c:pt idx="47">
                  <c:v>84.946298705432156</c:v>
                </c:pt>
                <c:pt idx="48">
                  <c:v>84.946298705432156</c:v>
                </c:pt>
                <c:pt idx="49">
                  <c:v>84.946298705432156</c:v>
                </c:pt>
                <c:pt idx="50">
                  <c:v>84.946298705432156</c:v>
                </c:pt>
                <c:pt idx="51">
                  <c:v>84.946298705432156</c:v>
                </c:pt>
                <c:pt idx="52">
                  <c:v>84.946298705432156</c:v>
                </c:pt>
                <c:pt idx="53">
                  <c:v>84.946298705432156</c:v>
                </c:pt>
                <c:pt idx="54">
                  <c:v>84.946298705432156</c:v>
                </c:pt>
                <c:pt idx="55">
                  <c:v>84.946298705432156</c:v>
                </c:pt>
                <c:pt idx="56">
                  <c:v>84.946298705432156</c:v>
                </c:pt>
                <c:pt idx="57">
                  <c:v>84.946298705432156</c:v>
                </c:pt>
                <c:pt idx="58">
                  <c:v>84.946298705432156</c:v>
                </c:pt>
                <c:pt idx="59">
                  <c:v>84.946298705432156</c:v>
                </c:pt>
                <c:pt idx="60">
                  <c:v>84.946298705432156</c:v>
                </c:pt>
                <c:pt idx="61">
                  <c:v>84.946298705432156</c:v>
                </c:pt>
                <c:pt idx="62">
                  <c:v>84.946298705432156</c:v>
                </c:pt>
                <c:pt idx="63">
                  <c:v>84.946298705432156</c:v>
                </c:pt>
                <c:pt idx="64">
                  <c:v>84.946298705432156</c:v>
                </c:pt>
                <c:pt idx="65">
                  <c:v>84.946298705432156</c:v>
                </c:pt>
                <c:pt idx="66">
                  <c:v>84.946298705432156</c:v>
                </c:pt>
                <c:pt idx="67">
                  <c:v>84.946298705432156</c:v>
                </c:pt>
                <c:pt idx="68">
                  <c:v>84.946298705432156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models'!$F$2:$F$70</c:f>
              <c:numCache>
                <c:formatCode>General</c:formatCode>
                <c:ptCount val="69"/>
                <c:pt idx="0">
                  <c:v>9816.9296875</c:v>
                </c:pt>
                <c:pt idx="1">
                  <c:v>9824.919922000001</c:v>
                </c:pt>
                <c:pt idx="2">
                  <c:v>9815.1997069999998</c:v>
                </c:pt>
                <c:pt idx="3">
                  <c:v>9845.6542965000008</c:v>
                </c:pt>
                <c:pt idx="4">
                  <c:v>9842.3320314999983</c:v>
                </c:pt>
                <c:pt idx="5">
                  <c:v>9830.8198245000003</c:v>
                </c:pt>
                <c:pt idx="6">
                  <c:v>9824.9213865000002</c:v>
                </c:pt>
                <c:pt idx="7">
                  <c:v>9680.8457034999992</c:v>
                </c:pt>
                <c:pt idx="8">
                  <c:v>9684.2412110000005</c:v>
                </c:pt>
                <c:pt idx="9">
                  <c:v>9723.1591799999987</c:v>
                </c:pt>
                <c:pt idx="10">
                  <c:v>9733.5117190000001</c:v>
                </c:pt>
                <c:pt idx="11">
                  <c:v>9690.5932615000002</c:v>
                </c:pt>
                <c:pt idx="12">
                  <c:v>9711.4243165000007</c:v>
                </c:pt>
                <c:pt idx="13">
                  <c:v>9816.9296875</c:v>
                </c:pt>
                <c:pt idx="14">
                  <c:v>9824.919922000001</c:v>
                </c:pt>
                <c:pt idx="15">
                  <c:v>9815.1997069999998</c:v>
                </c:pt>
                <c:pt idx="16">
                  <c:v>9845.6542965000008</c:v>
                </c:pt>
                <c:pt idx="17">
                  <c:v>9842.3320314999983</c:v>
                </c:pt>
                <c:pt idx="18">
                  <c:v>9830.8198245000003</c:v>
                </c:pt>
                <c:pt idx="19">
                  <c:v>9824.9213865000002</c:v>
                </c:pt>
                <c:pt idx="20">
                  <c:v>14611.033203499999</c:v>
                </c:pt>
                <c:pt idx="21">
                  <c:v>14610.270996499999</c:v>
                </c:pt>
                <c:pt idx="22">
                  <c:v>14585.872558499999</c:v>
                </c:pt>
                <c:pt idx="23">
                  <c:v>14600.688965000001</c:v>
                </c:pt>
                <c:pt idx="24">
                  <c:v>14568.077636999999</c:v>
                </c:pt>
                <c:pt idx="25">
                  <c:v>14588.351074499999</c:v>
                </c:pt>
                <c:pt idx="26">
                  <c:v>12832.317870999999</c:v>
                </c:pt>
                <c:pt idx="27">
                  <c:v>12844.197754000001</c:v>
                </c:pt>
                <c:pt idx="28">
                  <c:v>12830.366699499999</c:v>
                </c:pt>
                <c:pt idx="29">
                  <c:v>12837.2998045</c:v>
                </c:pt>
                <c:pt idx="30">
                  <c:v>12843.092284999999</c:v>
                </c:pt>
                <c:pt idx="31">
                  <c:v>12837.834472999999</c:v>
                </c:pt>
                <c:pt idx="32">
                  <c:v>7884.8198240000002</c:v>
                </c:pt>
                <c:pt idx="33">
                  <c:v>7875.4458004999997</c:v>
                </c:pt>
                <c:pt idx="34">
                  <c:v>7882.0393064999998</c:v>
                </c:pt>
                <c:pt idx="35">
                  <c:v>7892.8007815000001</c:v>
                </c:pt>
                <c:pt idx="36">
                  <c:v>7866.5913084999993</c:v>
                </c:pt>
                <c:pt idx="37">
                  <c:v>7872.626953</c:v>
                </c:pt>
                <c:pt idx="38">
                  <c:v>7902.2707520000004</c:v>
                </c:pt>
                <c:pt idx="39">
                  <c:v>7878.8393555000002</c:v>
                </c:pt>
                <c:pt idx="40">
                  <c:v>7790.1828610000002</c:v>
                </c:pt>
                <c:pt idx="41">
                  <c:v>7806.3603514999995</c:v>
                </c:pt>
                <c:pt idx="42">
                  <c:v>7814.0961915000007</c:v>
                </c:pt>
                <c:pt idx="43">
                  <c:v>7798.9797364999995</c:v>
                </c:pt>
                <c:pt idx="44">
                  <c:v>7798.0935059999993</c:v>
                </c:pt>
                <c:pt idx="45">
                  <c:v>7811.2158204999996</c:v>
                </c:pt>
                <c:pt idx="46">
                  <c:v>7805.8410640000002</c:v>
                </c:pt>
                <c:pt idx="47">
                  <c:v>7806.8486325000003</c:v>
                </c:pt>
                <c:pt idx="48">
                  <c:v>8026.2595215000001</c:v>
                </c:pt>
                <c:pt idx="49">
                  <c:v>8022.3120120000003</c:v>
                </c:pt>
                <c:pt idx="50">
                  <c:v>8044.7937014999998</c:v>
                </c:pt>
                <c:pt idx="51">
                  <c:v>8039.6091310000002</c:v>
                </c:pt>
                <c:pt idx="52">
                  <c:v>8042.419922</c:v>
                </c:pt>
                <c:pt idx="53">
                  <c:v>8039.7604979999996</c:v>
                </c:pt>
                <c:pt idx="54">
                  <c:v>8051.9179690000001</c:v>
                </c:pt>
                <c:pt idx="55">
                  <c:v>6465.0239259999998</c:v>
                </c:pt>
                <c:pt idx="56">
                  <c:v>6475.2370604999996</c:v>
                </c:pt>
                <c:pt idx="57">
                  <c:v>6471.9982909999999</c:v>
                </c:pt>
                <c:pt idx="58">
                  <c:v>6461.4772950000006</c:v>
                </c:pt>
                <c:pt idx="59">
                  <c:v>6464.7961425000003</c:v>
                </c:pt>
                <c:pt idx="60">
                  <c:v>6471.0407715000001</c:v>
                </c:pt>
                <c:pt idx="61">
                  <c:v>6472.7697754999999</c:v>
                </c:pt>
                <c:pt idx="62">
                  <c:v>6464.8710940000001</c:v>
                </c:pt>
                <c:pt idx="63">
                  <c:v>6421.1159669999997</c:v>
                </c:pt>
                <c:pt idx="64">
                  <c:v>6431.5305174999994</c:v>
                </c:pt>
                <c:pt idx="65">
                  <c:v>6455.3151854999996</c:v>
                </c:pt>
                <c:pt idx="66">
                  <c:v>6416.88501</c:v>
                </c:pt>
                <c:pt idx="67">
                  <c:v>6420.5402830000003</c:v>
                </c:pt>
                <c:pt idx="68">
                  <c:v>6439.2226559999999</c:v>
                </c:pt>
              </c:numCache>
            </c:numRef>
          </c:xVal>
          <c:yVal>
            <c:numRef>
              <c:f>' 10 models'!$H$2:$H$70</c:f>
              <c:numCache>
                <c:formatCode>General</c:formatCode>
                <c:ptCount val="69"/>
                <c:pt idx="0">
                  <c:v>201.12306572935054</c:v>
                </c:pt>
                <c:pt idx="1">
                  <c:v>201.12306572935054</c:v>
                </c:pt>
                <c:pt idx="2">
                  <c:v>201.12306572935054</c:v>
                </c:pt>
                <c:pt idx="3">
                  <c:v>201.12306572935054</c:v>
                </c:pt>
                <c:pt idx="4">
                  <c:v>201.12306572935054</c:v>
                </c:pt>
                <c:pt idx="5">
                  <c:v>201.12306572935054</c:v>
                </c:pt>
                <c:pt idx="6">
                  <c:v>201.12306572935054</c:v>
                </c:pt>
                <c:pt idx="7">
                  <c:v>201.12306572935054</c:v>
                </c:pt>
                <c:pt idx="8">
                  <c:v>201.12306572935054</c:v>
                </c:pt>
                <c:pt idx="9">
                  <c:v>201.12306572935054</c:v>
                </c:pt>
                <c:pt idx="10">
                  <c:v>201.12306572935054</c:v>
                </c:pt>
                <c:pt idx="11">
                  <c:v>201.12306572935054</c:v>
                </c:pt>
                <c:pt idx="12">
                  <c:v>201.12306572935054</c:v>
                </c:pt>
                <c:pt idx="13">
                  <c:v>201.12306572935054</c:v>
                </c:pt>
                <c:pt idx="14">
                  <c:v>201.12306572935054</c:v>
                </c:pt>
                <c:pt idx="15">
                  <c:v>201.12306572935054</c:v>
                </c:pt>
                <c:pt idx="16">
                  <c:v>201.12306572935054</c:v>
                </c:pt>
                <c:pt idx="17">
                  <c:v>201.12306572935054</c:v>
                </c:pt>
                <c:pt idx="18">
                  <c:v>201.12306572935054</c:v>
                </c:pt>
                <c:pt idx="19">
                  <c:v>201.12306572935054</c:v>
                </c:pt>
                <c:pt idx="20">
                  <c:v>201.12306572935054</c:v>
                </c:pt>
                <c:pt idx="21">
                  <c:v>201.12306572935054</c:v>
                </c:pt>
                <c:pt idx="22">
                  <c:v>201.12306572935054</c:v>
                </c:pt>
                <c:pt idx="23">
                  <c:v>201.12306572935054</c:v>
                </c:pt>
                <c:pt idx="24">
                  <c:v>201.12306572935054</c:v>
                </c:pt>
                <c:pt idx="25">
                  <c:v>201.12306572935054</c:v>
                </c:pt>
                <c:pt idx="26">
                  <c:v>201.12306572935054</c:v>
                </c:pt>
                <c:pt idx="27">
                  <c:v>201.12306572935054</c:v>
                </c:pt>
                <c:pt idx="28">
                  <c:v>201.12306572935054</c:v>
                </c:pt>
                <c:pt idx="29">
                  <c:v>201.12306572935054</c:v>
                </c:pt>
                <c:pt idx="30">
                  <c:v>201.12306572935054</c:v>
                </c:pt>
                <c:pt idx="31">
                  <c:v>201.12306572935054</c:v>
                </c:pt>
                <c:pt idx="32">
                  <c:v>201.12306572935054</c:v>
                </c:pt>
                <c:pt idx="33">
                  <c:v>201.12306572935054</c:v>
                </c:pt>
                <c:pt idx="34">
                  <c:v>201.12306572935054</c:v>
                </c:pt>
                <c:pt idx="35">
                  <c:v>201.12306572935054</c:v>
                </c:pt>
                <c:pt idx="36">
                  <c:v>201.12306572935054</c:v>
                </c:pt>
                <c:pt idx="37">
                  <c:v>201.12306572935054</c:v>
                </c:pt>
                <c:pt idx="38">
                  <c:v>201.12306572935054</c:v>
                </c:pt>
                <c:pt idx="39">
                  <c:v>201.12306572935054</c:v>
                </c:pt>
                <c:pt idx="40">
                  <c:v>201.12306572935054</c:v>
                </c:pt>
                <c:pt idx="41">
                  <c:v>201.12306572935054</c:v>
                </c:pt>
                <c:pt idx="42">
                  <c:v>201.12306572935054</c:v>
                </c:pt>
                <c:pt idx="43">
                  <c:v>201.12306572935054</c:v>
                </c:pt>
                <c:pt idx="44">
                  <c:v>201.12306572935054</c:v>
                </c:pt>
                <c:pt idx="45">
                  <c:v>201.12306572935054</c:v>
                </c:pt>
                <c:pt idx="46">
                  <c:v>201.12306572935054</c:v>
                </c:pt>
                <c:pt idx="47">
                  <c:v>201.12306572935054</c:v>
                </c:pt>
                <c:pt idx="48">
                  <c:v>201.12306572935054</c:v>
                </c:pt>
                <c:pt idx="49">
                  <c:v>201.12306572935054</c:v>
                </c:pt>
                <c:pt idx="50">
                  <c:v>201.12306572935054</c:v>
                </c:pt>
                <c:pt idx="51">
                  <c:v>201.12306572935054</c:v>
                </c:pt>
                <c:pt idx="52">
                  <c:v>201.12306572935054</c:v>
                </c:pt>
                <c:pt idx="53">
                  <c:v>201.12306572935054</c:v>
                </c:pt>
                <c:pt idx="54">
                  <c:v>201.12306572935054</c:v>
                </c:pt>
                <c:pt idx="55">
                  <c:v>201.12306572935054</c:v>
                </c:pt>
                <c:pt idx="56">
                  <c:v>201.12306572935054</c:v>
                </c:pt>
                <c:pt idx="57">
                  <c:v>201.12306572935054</c:v>
                </c:pt>
                <c:pt idx="58">
                  <c:v>201.12306572935054</c:v>
                </c:pt>
                <c:pt idx="59">
                  <c:v>201.12306572935054</c:v>
                </c:pt>
                <c:pt idx="60">
                  <c:v>201.12306572935054</c:v>
                </c:pt>
                <c:pt idx="61">
                  <c:v>201.12306572935054</c:v>
                </c:pt>
                <c:pt idx="62">
                  <c:v>201.12306572935054</c:v>
                </c:pt>
                <c:pt idx="63">
                  <c:v>201.12306572935054</c:v>
                </c:pt>
                <c:pt idx="64">
                  <c:v>201.12306572935054</c:v>
                </c:pt>
                <c:pt idx="65">
                  <c:v>201.12306572935054</c:v>
                </c:pt>
                <c:pt idx="66">
                  <c:v>201.12306572935054</c:v>
                </c:pt>
                <c:pt idx="67">
                  <c:v>201.12306572935054</c:v>
                </c:pt>
                <c:pt idx="68">
                  <c:v>201.12306572935054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models'!$F$2:$F$70</c:f>
              <c:numCache>
                <c:formatCode>General</c:formatCode>
                <c:ptCount val="69"/>
                <c:pt idx="0">
                  <c:v>9816.9296875</c:v>
                </c:pt>
                <c:pt idx="1">
                  <c:v>9824.919922000001</c:v>
                </c:pt>
                <c:pt idx="2">
                  <c:v>9815.1997069999998</c:v>
                </c:pt>
                <c:pt idx="3">
                  <c:v>9845.6542965000008</c:v>
                </c:pt>
                <c:pt idx="4">
                  <c:v>9842.3320314999983</c:v>
                </c:pt>
                <c:pt idx="5">
                  <c:v>9830.8198245000003</c:v>
                </c:pt>
                <c:pt idx="6">
                  <c:v>9824.9213865000002</c:v>
                </c:pt>
                <c:pt idx="7">
                  <c:v>9680.8457034999992</c:v>
                </c:pt>
                <c:pt idx="8">
                  <c:v>9684.2412110000005</c:v>
                </c:pt>
                <c:pt idx="9">
                  <c:v>9723.1591799999987</c:v>
                </c:pt>
                <c:pt idx="10">
                  <c:v>9733.5117190000001</c:v>
                </c:pt>
                <c:pt idx="11">
                  <c:v>9690.5932615000002</c:v>
                </c:pt>
                <c:pt idx="12">
                  <c:v>9711.4243165000007</c:v>
                </c:pt>
                <c:pt idx="13">
                  <c:v>9816.9296875</c:v>
                </c:pt>
                <c:pt idx="14">
                  <c:v>9824.919922000001</c:v>
                </c:pt>
                <c:pt idx="15">
                  <c:v>9815.1997069999998</c:v>
                </c:pt>
                <c:pt idx="16">
                  <c:v>9845.6542965000008</c:v>
                </c:pt>
                <c:pt idx="17">
                  <c:v>9842.3320314999983</c:v>
                </c:pt>
                <c:pt idx="18">
                  <c:v>9830.8198245000003</c:v>
                </c:pt>
                <c:pt idx="19">
                  <c:v>9824.9213865000002</c:v>
                </c:pt>
                <c:pt idx="20">
                  <c:v>14611.033203499999</c:v>
                </c:pt>
                <c:pt idx="21">
                  <c:v>14610.270996499999</c:v>
                </c:pt>
                <c:pt idx="22">
                  <c:v>14585.872558499999</c:v>
                </c:pt>
                <c:pt idx="23">
                  <c:v>14600.688965000001</c:v>
                </c:pt>
                <c:pt idx="24">
                  <c:v>14568.077636999999</c:v>
                </c:pt>
                <c:pt idx="25">
                  <c:v>14588.351074499999</c:v>
                </c:pt>
                <c:pt idx="26">
                  <c:v>12832.317870999999</c:v>
                </c:pt>
                <c:pt idx="27">
                  <c:v>12844.197754000001</c:v>
                </c:pt>
                <c:pt idx="28">
                  <c:v>12830.366699499999</c:v>
                </c:pt>
                <c:pt idx="29">
                  <c:v>12837.2998045</c:v>
                </c:pt>
                <c:pt idx="30">
                  <c:v>12843.092284999999</c:v>
                </c:pt>
                <c:pt idx="31">
                  <c:v>12837.834472999999</c:v>
                </c:pt>
                <c:pt idx="32">
                  <c:v>7884.8198240000002</c:v>
                </c:pt>
                <c:pt idx="33">
                  <c:v>7875.4458004999997</c:v>
                </c:pt>
                <c:pt idx="34">
                  <c:v>7882.0393064999998</c:v>
                </c:pt>
                <c:pt idx="35">
                  <c:v>7892.8007815000001</c:v>
                </c:pt>
                <c:pt idx="36">
                  <c:v>7866.5913084999993</c:v>
                </c:pt>
                <c:pt idx="37">
                  <c:v>7872.626953</c:v>
                </c:pt>
                <c:pt idx="38">
                  <c:v>7902.2707520000004</c:v>
                </c:pt>
                <c:pt idx="39">
                  <c:v>7878.8393555000002</c:v>
                </c:pt>
                <c:pt idx="40">
                  <c:v>7790.1828610000002</c:v>
                </c:pt>
                <c:pt idx="41">
                  <c:v>7806.3603514999995</c:v>
                </c:pt>
                <c:pt idx="42">
                  <c:v>7814.0961915000007</c:v>
                </c:pt>
                <c:pt idx="43">
                  <c:v>7798.9797364999995</c:v>
                </c:pt>
                <c:pt idx="44">
                  <c:v>7798.0935059999993</c:v>
                </c:pt>
                <c:pt idx="45">
                  <c:v>7811.2158204999996</c:v>
                </c:pt>
                <c:pt idx="46">
                  <c:v>7805.8410640000002</c:v>
                </c:pt>
                <c:pt idx="47">
                  <c:v>7806.8486325000003</c:v>
                </c:pt>
                <c:pt idx="48">
                  <c:v>8026.2595215000001</c:v>
                </c:pt>
                <c:pt idx="49">
                  <c:v>8022.3120120000003</c:v>
                </c:pt>
                <c:pt idx="50">
                  <c:v>8044.7937014999998</c:v>
                </c:pt>
                <c:pt idx="51">
                  <c:v>8039.6091310000002</c:v>
                </c:pt>
                <c:pt idx="52">
                  <c:v>8042.419922</c:v>
                </c:pt>
                <c:pt idx="53">
                  <c:v>8039.7604979999996</c:v>
                </c:pt>
                <c:pt idx="54">
                  <c:v>8051.9179690000001</c:v>
                </c:pt>
                <c:pt idx="55">
                  <c:v>6465.0239259999998</c:v>
                </c:pt>
                <c:pt idx="56">
                  <c:v>6475.2370604999996</c:v>
                </c:pt>
                <c:pt idx="57">
                  <c:v>6471.9982909999999</c:v>
                </c:pt>
                <c:pt idx="58">
                  <c:v>6461.4772950000006</c:v>
                </c:pt>
                <c:pt idx="59">
                  <c:v>6464.7961425000003</c:v>
                </c:pt>
                <c:pt idx="60">
                  <c:v>6471.0407715000001</c:v>
                </c:pt>
                <c:pt idx="61">
                  <c:v>6472.7697754999999</c:v>
                </c:pt>
                <c:pt idx="62">
                  <c:v>6464.8710940000001</c:v>
                </c:pt>
                <c:pt idx="63">
                  <c:v>6421.1159669999997</c:v>
                </c:pt>
                <c:pt idx="64">
                  <c:v>6431.5305174999994</c:v>
                </c:pt>
                <c:pt idx="65">
                  <c:v>6455.3151854999996</c:v>
                </c:pt>
                <c:pt idx="66">
                  <c:v>6416.88501</c:v>
                </c:pt>
                <c:pt idx="67">
                  <c:v>6420.5402830000003</c:v>
                </c:pt>
                <c:pt idx="68">
                  <c:v>6439.2226559999999</c:v>
                </c:pt>
              </c:numCache>
            </c:numRef>
          </c:xVal>
          <c:yVal>
            <c:numRef>
              <c:f>' 10 models'!$I$2:$I$70</c:f>
              <c:numCache>
                <c:formatCode>General</c:formatCode>
                <c:ptCount val="69"/>
                <c:pt idx="0">
                  <c:v>143.03468221739135</c:v>
                </c:pt>
                <c:pt idx="1">
                  <c:v>143.03468221739135</c:v>
                </c:pt>
                <c:pt idx="2">
                  <c:v>143.03468221739135</c:v>
                </c:pt>
                <c:pt idx="3">
                  <c:v>143.03468221739135</c:v>
                </c:pt>
                <c:pt idx="4">
                  <c:v>143.03468221739135</c:v>
                </c:pt>
                <c:pt idx="5">
                  <c:v>143.03468221739135</c:v>
                </c:pt>
                <c:pt idx="6">
                  <c:v>143.03468221739135</c:v>
                </c:pt>
                <c:pt idx="7">
                  <c:v>143.03468221739135</c:v>
                </c:pt>
                <c:pt idx="8">
                  <c:v>143.03468221739135</c:v>
                </c:pt>
                <c:pt idx="9">
                  <c:v>143.03468221739135</c:v>
                </c:pt>
                <c:pt idx="10">
                  <c:v>143.03468221739135</c:v>
                </c:pt>
                <c:pt idx="11">
                  <c:v>143.03468221739135</c:v>
                </c:pt>
                <c:pt idx="12">
                  <c:v>143.03468221739135</c:v>
                </c:pt>
                <c:pt idx="13">
                  <c:v>143.03468221739135</c:v>
                </c:pt>
                <c:pt idx="14">
                  <c:v>143.03468221739135</c:v>
                </c:pt>
                <c:pt idx="15">
                  <c:v>143.03468221739135</c:v>
                </c:pt>
                <c:pt idx="16">
                  <c:v>143.03468221739135</c:v>
                </c:pt>
                <c:pt idx="17">
                  <c:v>143.03468221739135</c:v>
                </c:pt>
                <c:pt idx="18">
                  <c:v>143.03468221739135</c:v>
                </c:pt>
                <c:pt idx="19">
                  <c:v>143.03468221739135</c:v>
                </c:pt>
                <c:pt idx="20">
                  <c:v>143.03468221739135</c:v>
                </c:pt>
                <c:pt idx="21">
                  <c:v>143.03468221739135</c:v>
                </c:pt>
                <c:pt idx="22">
                  <c:v>143.03468221739135</c:v>
                </c:pt>
                <c:pt idx="23">
                  <c:v>143.03468221739135</c:v>
                </c:pt>
                <c:pt idx="24">
                  <c:v>143.03468221739135</c:v>
                </c:pt>
                <c:pt idx="25">
                  <c:v>143.03468221739135</c:v>
                </c:pt>
                <c:pt idx="26">
                  <c:v>143.03468221739135</c:v>
                </c:pt>
                <c:pt idx="27">
                  <c:v>143.03468221739135</c:v>
                </c:pt>
                <c:pt idx="28">
                  <c:v>143.03468221739135</c:v>
                </c:pt>
                <c:pt idx="29">
                  <c:v>143.03468221739135</c:v>
                </c:pt>
                <c:pt idx="30">
                  <c:v>143.03468221739135</c:v>
                </c:pt>
                <c:pt idx="31">
                  <c:v>143.03468221739135</c:v>
                </c:pt>
                <c:pt idx="32">
                  <c:v>143.03468221739135</c:v>
                </c:pt>
                <c:pt idx="33">
                  <c:v>143.03468221739135</c:v>
                </c:pt>
                <c:pt idx="34">
                  <c:v>143.03468221739135</c:v>
                </c:pt>
                <c:pt idx="35">
                  <c:v>143.03468221739135</c:v>
                </c:pt>
                <c:pt idx="36">
                  <c:v>143.03468221739135</c:v>
                </c:pt>
                <c:pt idx="37">
                  <c:v>143.03468221739135</c:v>
                </c:pt>
                <c:pt idx="38">
                  <c:v>143.03468221739135</c:v>
                </c:pt>
                <c:pt idx="39">
                  <c:v>143.03468221739135</c:v>
                </c:pt>
                <c:pt idx="40">
                  <c:v>143.03468221739135</c:v>
                </c:pt>
                <c:pt idx="41">
                  <c:v>143.03468221739135</c:v>
                </c:pt>
                <c:pt idx="42">
                  <c:v>143.03468221739135</c:v>
                </c:pt>
                <c:pt idx="43">
                  <c:v>143.03468221739135</c:v>
                </c:pt>
                <c:pt idx="44">
                  <c:v>143.03468221739135</c:v>
                </c:pt>
                <c:pt idx="45">
                  <c:v>143.03468221739135</c:v>
                </c:pt>
                <c:pt idx="46">
                  <c:v>143.03468221739135</c:v>
                </c:pt>
                <c:pt idx="47">
                  <c:v>143.03468221739135</c:v>
                </c:pt>
                <c:pt idx="48">
                  <c:v>143.03468221739135</c:v>
                </c:pt>
                <c:pt idx="49">
                  <c:v>143.03468221739135</c:v>
                </c:pt>
                <c:pt idx="50">
                  <c:v>143.03468221739135</c:v>
                </c:pt>
                <c:pt idx="51">
                  <c:v>143.03468221739135</c:v>
                </c:pt>
                <c:pt idx="52">
                  <c:v>143.03468221739135</c:v>
                </c:pt>
                <c:pt idx="53">
                  <c:v>143.03468221739135</c:v>
                </c:pt>
                <c:pt idx="54">
                  <c:v>143.03468221739135</c:v>
                </c:pt>
                <c:pt idx="55">
                  <c:v>143.03468221739135</c:v>
                </c:pt>
                <c:pt idx="56">
                  <c:v>143.03468221739135</c:v>
                </c:pt>
                <c:pt idx="57">
                  <c:v>143.03468221739135</c:v>
                </c:pt>
                <c:pt idx="58">
                  <c:v>143.03468221739135</c:v>
                </c:pt>
                <c:pt idx="59">
                  <c:v>143.03468221739135</c:v>
                </c:pt>
                <c:pt idx="60">
                  <c:v>143.03468221739135</c:v>
                </c:pt>
                <c:pt idx="61">
                  <c:v>143.03468221739135</c:v>
                </c:pt>
                <c:pt idx="62">
                  <c:v>143.03468221739135</c:v>
                </c:pt>
                <c:pt idx="63">
                  <c:v>143.03468221739135</c:v>
                </c:pt>
                <c:pt idx="64">
                  <c:v>143.03468221739135</c:v>
                </c:pt>
                <c:pt idx="65">
                  <c:v>143.03468221739135</c:v>
                </c:pt>
                <c:pt idx="66">
                  <c:v>143.03468221739135</c:v>
                </c:pt>
                <c:pt idx="67">
                  <c:v>143.03468221739135</c:v>
                </c:pt>
                <c:pt idx="68">
                  <c:v>143.03468221739135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561992"/>
        <c:axId val="505085712"/>
      </c:scatterChart>
      <c:valAx>
        <c:axId val="396561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5085712"/>
        <c:crosses val="autoZero"/>
        <c:crossBetween val="midCat"/>
      </c:valAx>
      <c:valAx>
        <c:axId val="50508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6561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contours'!$D$2:$D$78</c:f>
              <c:numCache>
                <c:formatCode>General</c:formatCode>
                <c:ptCount val="77"/>
                <c:pt idx="0">
                  <c:v>352.59442100000001</c:v>
                </c:pt>
                <c:pt idx="1">
                  <c:v>352.83633400000002</c:v>
                </c:pt>
                <c:pt idx="2">
                  <c:v>352.594696</c:v>
                </c:pt>
                <c:pt idx="3">
                  <c:v>353.65588400000001</c:v>
                </c:pt>
                <c:pt idx="4">
                  <c:v>353.80148300000002</c:v>
                </c:pt>
                <c:pt idx="5">
                  <c:v>353.34591699999999</c:v>
                </c:pt>
                <c:pt idx="6">
                  <c:v>352.810699</c:v>
                </c:pt>
                <c:pt idx="7">
                  <c:v>353.26348899999999</c:v>
                </c:pt>
                <c:pt idx="8">
                  <c:v>352.71749899999998</c:v>
                </c:pt>
                <c:pt idx="9">
                  <c:v>350.52783199999999</c:v>
                </c:pt>
                <c:pt idx="10">
                  <c:v>352.07205199999999</c:v>
                </c:pt>
                <c:pt idx="11">
                  <c:v>352.51187099999999</c:v>
                </c:pt>
                <c:pt idx="12">
                  <c:v>352.28955100000002</c:v>
                </c:pt>
                <c:pt idx="13">
                  <c:v>350.94345099999998</c:v>
                </c:pt>
                <c:pt idx="14">
                  <c:v>351.95144699999997</c:v>
                </c:pt>
                <c:pt idx="15">
                  <c:v>352.54541</c:v>
                </c:pt>
                <c:pt idx="16">
                  <c:v>352.59442100000001</c:v>
                </c:pt>
                <c:pt idx="17">
                  <c:v>352.83633400000002</c:v>
                </c:pt>
                <c:pt idx="18">
                  <c:v>352.594696</c:v>
                </c:pt>
                <c:pt idx="19">
                  <c:v>353.65588400000001</c:v>
                </c:pt>
                <c:pt idx="20">
                  <c:v>353.80148300000002</c:v>
                </c:pt>
                <c:pt idx="21">
                  <c:v>353.34591699999999</c:v>
                </c:pt>
                <c:pt idx="22">
                  <c:v>352.810699</c:v>
                </c:pt>
                <c:pt idx="23">
                  <c:v>353.26348899999999</c:v>
                </c:pt>
                <c:pt idx="24">
                  <c:v>352.71749899999998</c:v>
                </c:pt>
                <c:pt idx="25">
                  <c:v>431.23715199999998</c:v>
                </c:pt>
                <c:pt idx="26">
                  <c:v>432.05718999999999</c:v>
                </c:pt>
                <c:pt idx="27">
                  <c:v>431.27533</c:v>
                </c:pt>
                <c:pt idx="28">
                  <c:v>430.41516100000001</c:v>
                </c:pt>
                <c:pt idx="29">
                  <c:v>430.80126999999999</c:v>
                </c:pt>
                <c:pt idx="30">
                  <c:v>430.32534800000002</c:v>
                </c:pt>
                <c:pt idx="31">
                  <c:v>430.214294</c:v>
                </c:pt>
                <c:pt idx="32">
                  <c:v>430.77533</c:v>
                </c:pt>
                <c:pt idx="33">
                  <c:v>403.431061</c:v>
                </c:pt>
                <c:pt idx="34">
                  <c:v>403.802795</c:v>
                </c:pt>
                <c:pt idx="35">
                  <c:v>404.193512</c:v>
                </c:pt>
                <c:pt idx="36">
                  <c:v>403.09371900000002</c:v>
                </c:pt>
                <c:pt idx="37">
                  <c:v>403.32147200000003</c:v>
                </c:pt>
                <c:pt idx="38">
                  <c:v>403.71771200000001</c:v>
                </c:pt>
                <c:pt idx="39">
                  <c:v>403.65148900000003</c:v>
                </c:pt>
                <c:pt idx="40">
                  <c:v>403.71984900000001</c:v>
                </c:pt>
                <c:pt idx="41">
                  <c:v>324.04547100000002</c:v>
                </c:pt>
                <c:pt idx="42">
                  <c:v>323.80831899999998</c:v>
                </c:pt>
                <c:pt idx="43">
                  <c:v>324.18087800000001</c:v>
                </c:pt>
                <c:pt idx="44">
                  <c:v>324.02639799999997</c:v>
                </c:pt>
                <c:pt idx="45">
                  <c:v>323.45016500000003</c:v>
                </c:pt>
                <c:pt idx="46">
                  <c:v>323.69635</c:v>
                </c:pt>
                <c:pt idx="47">
                  <c:v>324.86062600000002</c:v>
                </c:pt>
                <c:pt idx="48">
                  <c:v>324.25524899999999</c:v>
                </c:pt>
                <c:pt idx="49">
                  <c:v>322.29766799999999</c:v>
                </c:pt>
                <c:pt idx="50">
                  <c:v>322.45642099999998</c:v>
                </c:pt>
                <c:pt idx="51">
                  <c:v>322.84991500000001</c:v>
                </c:pt>
                <c:pt idx="52">
                  <c:v>322.67770400000001</c:v>
                </c:pt>
                <c:pt idx="53">
                  <c:v>322.460846</c:v>
                </c:pt>
                <c:pt idx="54">
                  <c:v>322.62750199999999</c:v>
                </c:pt>
                <c:pt idx="55">
                  <c:v>322.88262900000001</c:v>
                </c:pt>
                <c:pt idx="56">
                  <c:v>323.06094400000001</c:v>
                </c:pt>
                <c:pt idx="57">
                  <c:v>323.62185699999998</c:v>
                </c:pt>
                <c:pt idx="58">
                  <c:v>323.51995799999997</c:v>
                </c:pt>
                <c:pt idx="59">
                  <c:v>324.30960099999999</c:v>
                </c:pt>
                <c:pt idx="60">
                  <c:v>323.90945399999998</c:v>
                </c:pt>
                <c:pt idx="61">
                  <c:v>324.011169</c:v>
                </c:pt>
                <c:pt idx="62">
                  <c:v>323.96554600000002</c:v>
                </c:pt>
                <c:pt idx="63">
                  <c:v>324.72644000000003</c:v>
                </c:pt>
                <c:pt idx="64">
                  <c:v>324.52539100000001</c:v>
                </c:pt>
                <c:pt idx="65">
                  <c:v>290.57015999999999</c:v>
                </c:pt>
                <c:pt idx="66">
                  <c:v>291.16256700000002</c:v>
                </c:pt>
                <c:pt idx="67">
                  <c:v>291.12744099999998</c:v>
                </c:pt>
                <c:pt idx="68">
                  <c:v>290.55386399999998</c:v>
                </c:pt>
                <c:pt idx="69">
                  <c:v>291.023865</c:v>
                </c:pt>
                <c:pt idx="70">
                  <c:v>290.89746100000002</c:v>
                </c:pt>
                <c:pt idx="71">
                  <c:v>288.80892899999998</c:v>
                </c:pt>
                <c:pt idx="72">
                  <c:v>289.24380500000001</c:v>
                </c:pt>
                <c:pt idx="73">
                  <c:v>288.52899200000002</c:v>
                </c:pt>
                <c:pt idx="74">
                  <c:v>288.754211</c:v>
                </c:pt>
                <c:pt idx="75">
                  <c:v>288.74597199999999</c:v>
                </c:pt>
                <c:pt idx="76">
                  <c:v>289.785706</c:v>
                </c:pt>
              </c:numCache>
            </c:numRef>
          </c:xVal>
          <c:yVal>
            <c:numRef>
              <c:f>' 10 contours'!$C$2:$C$78</c:f>
              <c:numCache>
                <c:formatCode>General</c:formatCode>
                <c:ptCount val="77"/>
                <c:pt idx="0">
                  <c:v>350.79858400000001</c:v>
                </c:pt>
                <c:pt idx="1">
                  <c:v>350.79467799999998</c:v>
                </c:pt>
                <c:pt idx="2">
                  <c:v>350.60452299999997</c:v>
                </c:pt>
                <c:pt idx="3">
                  <c:v>352.40652499999999</c:v>
                </c:pt>
                <c:pt idx="4">
                  <c:v>351.89468399999998</c:v>
                </c:pt>
                <c:pt idx="5">
                  <c:v>352.38668799999999</c:v>
                </c:pt>
                <c:pt idx="6">
                  <c:v>351.01431300000002</c:v>
                </c:pt>
                <c:pt idx="7">
                  <c:v>353.74404900000002</c:v>
                </c:pt>
                <c:pt idx="8">
                  <c:v>353.99929800000001</c:v>
                </c:pt>
                <c:pt idx="9">
                  <c:v>349.18313599999999</c:v>
                </c:pt>
                <c:pt idx="10">
                  <c:v>352.65585299999998</c:v>
                </c:pt>
                <c:pt idx="11">
                  <c:v>351.70455900000002</c:v>
                </c:pt>
                <c:pt idx="12">
                  <c:v>351.68035900000001</c:v>
                </c:pt>
                <c:pt idx="13">
                  <c:v>352.92654399999998</c:v>
                </c:pt>
                <c:pt idx="14">
                  <c:v>352.61276199999998</c:v>
                </c:pt>
                <c:pt idx="15">
                  <c:v>352.26123000000001</c:v>
                </c:pt>
                <c:pt idx="16">
                  <c:v>350.79858400000001</c:v>
                </c:pt>
                <c:pt idx="17">
                  <c:v>350.79467799999998</c:v>
                </c:pt>
                <c:pt idx="18">
                  <c:v>350.60452299999997</c:v>
                </c:pt>
                <c:pt idx="19">
                  <c:v>352.40652499999999</c:v>
                </c:pt>
                <c:pt idx="20">
                  <c:v>351.89468399999998</c:v>
                </c:pt>
                <c:pt idx="21">
                  <c:v>352.38668799999999</c:v>
                </c:pt>
                <c:pt idx="22">
                  <c:v>351.01431300000002</c:v>
                </c:pt>
                <c:pt idx="23">
                  <c:v>353.74404900000002</c:v>
                </c:pt>
                <c:pt idx="24">
                  <c:v>353.99929800000001</c:v>
                </c:pt>
                <c:pt idx="25">
                  <c:v>430.03762799999998</c:v>
                </c:pt>
                <c:pt idx="26">
                  <c:v>428.921448</c:v>
                </c:pt>
                <c:pt idx="27">
                  <c:v>428.921021</c:v>
                </c:pt>
                <c:pt idx="28">
                  <c:v>430.47619600000002</c:v>
                </c:pt>
                <c:pt idx="29">
                  <c:v>430.39453099999997</c:v>
                </c:pt>
                <c:pt idx="30">
                  <c:v>429.13906900000001</c:v>
                </c:pt>
                <c:pt idx="31">
                  <c:v>428.73498499999999</c:v>
                </c:pt>
                <c:pt idx="32">
                  <c:v>430.77825899999999</c:v>
                </c:pt>
                <c:pt idx="33">
                  <c:v>401.68771400000003</c:v>
                </c:pt>
                <c:pt idx="34">
                  <c:v>401.74191300000001</c:v>
                </c:pt>
                <c:pt idx="35">
                  <c:v>401.64901700000001</c:v>
                </c:pt>
                <c:pt idx="36">
                  <c:v>401.99563599999999</c:v>
                </c:pt>
                <c:pt idx="37">
                  <c:v>401.95727499999998</c:v>
                </c:pt>
                <c:pt idx="38">
                  <c:v>401.77551299999999</c:v>
                </c:pt>
                <c:pt idx="39">
                  <c:v>401.81427000000002</c:v>
                </c:pt>
                <c:pt idx="40">
                  <c:v>401.590485</c:v>
                </c:pt>
                <c:pt idx="41">
                  <c:v>321.61660799999999</c:v>
                </c:pt>
                <c:pt idx="42">
                  <c:v>321.348816</c:v>
                </c:pt>
                <c:pt idx="43">
                  <c:v>321.24700899999999</c:v>
                </c:pt>
                <c:pt idx="44">
                  <c:v>322.12536599999999</c:v>
                </c:pt>
                <c:pt idx="45">
                  <c:v>321.47067299999998</c:v>
                </c:pt>
                <c:pt idx="46">
                  <c:v>321.33718900000002</c:v>
                </c:pt>
                <c:pt idx="47">
                  <c:v>321.49838299999999</c:v>
                </c:pt>
                <c:pt idx="48">
                  <c:v>321.15020800000002</c:v>
                </c:pt>
                <c:pt idx="49">
                  <c:v>319.88861100000003</c:v>
                </c:pt>
                <c:pt idx="50">
                  <c:v>320.20980800000001</c:v>
                </c:pt>
                <c:pt idx="51">
                  <c:v>320.18536399999999</c:v>
                </c:pt>
                <c:pt idx="52">
                  <c:v>319.80328400000002</c:v>
                </c:pt>
                <c:pt idx="53">
                  <c:v>319.95486499999998</c:v>
                </c:pt>
                <c:pt idx="54">
                  <c:v>320.26831099999998</c:v>
                </c:pt>
                <c:pt idx="55">
                  <c:v>319.79031400000002</c:v>
                </c:pt>
                <c:pt idx="56">
                  <c:v>319.72317500000003</c:v>
                </c:pt>
                <c:pt idx="57">
                  <c:v>320.95578</c:v>
                </c:pt>
                <c:pt idx="58">
                  <c:v>320.86593599999998</c:v>
                </c:pt>
                <c:pt idx="59">
                  <c:v>320.90237400000001</c:v>
                </c:pt>
                <c:pt idx="60">
                  <c:v>321.12835699999999</c:v>
                </c:pt>
                <c:pt idx="61">
                  <c:v>321.05835000000002</c:v>
                </c:pt>
                <c:pt idx="62">
                  <c:v>320.95648199999999</c:v>
                </c:pt>
                <c:pt idx="63">
                  <c:v>321.06100500000002</c:v>
                </c:pt>
                <c:pt idx="64">
                  <c:v>320.94018599999998</c:v>
                </c:pt>
                <c:pt idx="65">
                  <c:v>287.78476000000001</c:v>
                </c:pt>
                <c:pt idx="66">
                  <c:v>287.60324100000003</c:v>
                </c:pt>
                <c:pt idx="67">
                  <c:v>287.428406</c:v>
                </c:pt>
                <c:pt idx="68">
                  <c:v>287.84051499999998</c:v>
                </c:pt>
                <c:pt idx="69">
                  <c:v>287.23220800000001</c:v>
                </c:pt>
                <c:pt idx="70">
                  <c:v>287.12359600000002</c:v>
                </c:pt>
                <c:pt idx="71">
                  <c:v>286.57150300000001</c:v>
                </c:pt>
                <c:pt idx="72">
                  <c:v>286.37008700000001</c:v>
                </c:pt>
                <c:pt idx="73">
                  <c:v>286.62802099999999</c:v>
                </c:pt>
                <c:pt idx="74">
                  <c:v>286.39761399999998</c:v>
                </c:pt>
                <c:pt idx="75">
                  <c:v>286.09121699999997</c:v>
                </c:pt>
                <c:pt idx="76">
                  <c:v>286.10308800000001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087280"/>
        <c:axId val="505087672"/>
      </c:scatterChart>
      <c:valAx>
        <c:axId val="50508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5087672"/>
        <c:crosses val="autoZero"/>
        <c:crossBetween val="midCat"/>
      </c:valAx>
      <c:valAx>
        <c:axId val="50508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508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contours'!$F$2:$F$78</c:f>
              <c:numCache>
                <c:formatCode>General</c:formatCode>
                <c:ptCount val="77"/>
                <c:pt idx="0">
                  <c:v>351.69650250000001</c:v>
                </c:pt>
                <c:pt idx="1">
                  <c:v>351.81550600000003</c:v>
                </c:pt>
                <c:pt idx="2">
                  <c:v>351.59960949999999</c:v>
                </c:pt>
                <c:pt idx="3">
                  <c:v>353.0312045</c:v>
                </c:pt>
                <c:pt idx="4">
                  <c:v>352.84808350000003</c:v>
                </c:pt>
                <c:pt idx="5">
                  <c:v>352.86630249999996</c:v>
                </c:pt>
                <c:pt idx="6">
                  <c:v>351.91250600000001</c:v>
                </c:pt>
                <c:pt idx="7">
                  <c:v>353.50376900000003</c:v>
                </c:pt>
                <c:pt idx="8">
                  <c:v>353.35839850000002</c:v>
                </c:pt>
                <c:pt idx="9">
                  <c:v>349.85548399999999</c:v>
                </c:pt>
                <c:pt idx="10">
                  <c:v>352.36395249999998</c:v>
                </c:pt>
                <c:pt idx="11">
                  <c:v>352.10821499999997</c:v>
                </c:pt>
                <c:pt idx="12">
                  <c:v>351.98495500000001</c:v>
                </c:pt>
                <c:pt idx="13">
                  <c:v>351.93499750000001</c:v>
                </c:pt>
                <c:pt idx="14">
                  <c:v>352.28210449999995</c:v>
                </c:pt>
                <c:pt idx="15">
                  <c:v>352.40332000000001</c:v>
                </c:pt>
                <c:pt idx="16">
                  <c:v>351.69650250000001</c:v>
                </c:pt>
                <c:pt idx="17">
                  <c:v>351.81550600000003</c:v>
                </c:pt>
                <c:pt idx="18">
                  <c:v>351.59960949999999</c:v>
                </c:pt>
                <c:pt idx="19">
                  <c:v>353.0312045</c:v>
                </c:pt>
                <c:pt idx="20">
                  <c:v>352.84808350000003</c:v>
                </c:pt>
                <c:pt idx="21">
                  <c:v>352.86630249999996</c:v>
                </c:pt>
                <c:pt idx="22">
                  <c:v>351.91250600000001</c:v>
                </c:pt>
                <c:pt idx="23">
                  <c:v>353.50376900000003</c:v>
                </c:pt>
                <c:pt idx="24">
                  <c:v>353.35839850000002</c:v>
                </c:pt>
                <c:pt idx="25">
                  <c:v>430.63738999999998</c:v>
                </c:pt>
                <c:pt idx="26">
                  <c:v>430.48931900000002</c:v>
                </c:pt>
                <c:pt idx="27">
                  <c:v>430.09817550000002</c:v>
                </c:pt>
                <c:pt idx="28">
                  <c:v>430.44567849999999</c:v>
                </c:pt>
                <c:pt idx="29">
                  <c:v>430.59790049999998</c:v>
                </c:pt>
                <c:pt idx="30">
                  <c:v>429.73220850000001</c:v>
                </c:pt>
                <c:pt idx="31">
                  <c:v>429.47463949999997</c:v>
                </c:pt>
                <c:pt idx="32">
                  <c:v>430.77679449999999</c:v>
                </c:pt>
                <c:pt idx="33">
                  <c:v>402.55938750000001</c:v>
                </c:pt>
                <c:pt idx="34">
                  <c:v>402.77235400000001</c:v>
                </c:pt>
                <c:pt idx="35">
                  <c:v>402.92126450000001</c:v>
                </c:pt>
                <c:pt idx="36">
                  <c:v>402.54467750000003</c:v>
                </c:pt>
                <c:pt idx="37">
                  <c:v>402.63937350000003</c:v>
                </c:pt>
                <c:pt idx="38">
                  <c:v>402.74661249999997</c:v>
                </c:pt>
                <c:pt idx="39">
                  <c:v>402.73287950000002</c:v>
                </c:pt>
                <c:pt idx="40">
                  <c:v>402.65516700000001</c:v>
                </c:pt>
                <c:pt idx="41">
                  <c:v>322.83103949999997</c:v>
                </c:pt>
                <c:pt idx="42">
                  <c:v>322.57856749999996</c:v>
                </c:pt>
                <c:pt idx="43">
                  <c:v>322.71394350000003</c:v>
                </c:pt>
                <c:pt idx="44">
                  <c:v>323.07588199999998</c:v>
                </c:pt>
                <c:pt idx="45">
                  <c:v>322.460419</c:v>
                </c:pt>
                <c:pt idx="46">
                  <c:v>322.51676950000001</c:v>
                </c:pt>
                <c:pt idx="47">
                  <c:v>323.17950450000001</c:v>
                </c:pt>
                <c:pt idx="48">
                  <c:v>322.70272850000003</c:v>
                </c:pt>
                <c:pt idx="49">
                  <c:v>321.09313950000001</c:v>
                </c:pt>
                <c:pt idx="50">
                  <c:v>321.33311449999997</c:v>
                </c:pt>
                <c:pt idx="51">
                  <c:v>321.51763949999997</c:v>
                </c:pt>
                <c:pt idx="52">
                  <c:v>321.24049400000001</c:v>
                </c:pt>
                <c:pt idx="53">
                  <c:v>321.20785549999999</c:v>
                </c:pt>
                <c:pt idx="54">
                  <c:v>321.44790649999999</c:v>
                </c:pt>
                <c:pt idx="55">
                  <c:v>321.33647150000002</c:v>
                </c:pt>
                <c:pt idx="56">
                  <c:v>321.39205950000002</c:v>
                </c:pt>
                <c:pt idx="57">
                  <c:v>322.28881849999999</c:v>
                </c:pt>
                <c:pt idx="58">
                  <c:v>322.192947</c:v>
                </c:pt>
                <c:pt idx="59">
                  <c:v>322.60598749999997</c:v>
                </c:pt>
                <c:pt idx="60">
                  <c:v>322.51890549999996</c:v>
                </c:pt>
                <c:pt idx="61">
                  <c:v>322.53475950000001</c:v>
                </c:pt>
                <c:pt idx="62">
                  <c:v>322.46101399999998</c:v>
                </c:pt>
                <c:pt idx="63">
                  <c:v>322.89372250000002</c:v>
                </c:pt>
                <c:pt idx="64">
                  <c:v>322.73278849999997</c:v>
                </c:pt>
                <c:pt idx="65">
                  <c:v>289.17746</c:v>
                </c:pt>
                <c:pt idx="66">
                  <c:v>289.38290400000005</c:v>
                </c:pt>
                <c:pt idx="67">
                  <c:v>289.27792349999999</c:v>
                </c:pt>
                <c:pt idx="68">
                  <c:v>289.19718949999998</c:v>
                </c:pt>
                <c:pt idx="69">
                  <c:v>289.12803650000001</c:v>
                </c:pt>
                <c:pt idx="70">
                  <c:v>289.01052850000002</c:v>
                </c:pt>
                <c:pt idx="71">
                  <c:v>287.69021599999996</c:v>
                </c:pt>
                <c:pt idx="72">
                  <c:v>287.80694600000004</c:v>
                </c:pt>
                <c:pt idx="73">
                  <c:v>287.5785065</c:v>
                </c:pt>
                <c:pt idx="74">
                  <c:v>287.57591249999996</c:v>
                </c:pt>
                <c:pt idx="75">
                  <c:v>287.41859449999998</c:v>
                </c:pt>
                <c:pt idx="76">
                  <c:v>287.94439699999998</c:v>
                </c:pt>
              </c:numCache>
            </c:numRef>
          </c:xVal>
          <c:yVal>
            <c:numRef>
              <c:f>' 10 contours'!$E$2:$E$78</c:f>
              <c:numCache>
                <c:formatCode>General</c:formatCode>
                <c:ptCount val="77"/>
                <c:pt idx="0">
                  <c:v>1.7958370000000059</c:v>
                </c:pt>
                <c:pt idx="1">
                  <c:v>2.0416560000000459</c:v>
                </c:pt>
                <c:pt idx="2">
                  <c:v>1.9901730000000271</c:v>
                </c:pt>
                <c:pt idx="3">
                  <c:v>1.2493590000000268</c:v>
                </c:pt>
                <c:pt idx="4">
                  <c:v>1.906799000000035</c:v>
                </c:pt>
                <c:pt idx="5">
                  <c:v>0.95922899999999345</c:v>
                </c:pt>
                <c:pt idx="6">
                  <c:v>1.7963859999999841</c:v>
                </c:pt>
                <c:pt idx="7">
                  <c:v>-0.48056000000002541</c:v>
                </c:pt>
                <c:pt idx="8">
                  <c:v>-1.281799000000035</c:v>
                </c:pt>
                <c:pt idx="9">
                  <c:v>1.344695999999999</c:v>
                </c:pt>
                <c:pt idx="10">
                  <c:v>-0.58380099999999402</c:v>
                </c:pt>
                <c:pt idx="11">
                  <c:v>0.80731199999996761</c:v>
                </c:pt>
                <c:pt idx="12">
                  <c:v>0.60919200000000728</c:v>
                </c:pt>
                <c:pt idx="13">
                  <c:v>-1.9830929999999967</c:v>
                </c:pt>
                <c:pt idx="14">
                  <c:v>-0.66131500000000187</c:v>
                </c:pt>
                <c:pt idx="15">
                  <c:v>0.28417999999999211</c:v>
                </c:pt>
                <c:pt idx="16">
                  <c:v>1.7958370000000059</c:v>
                </c:pt>
                <c:pt idx="17">
                  <c:v>2.0416560000000459</c:v>
                </c:pt>
                <c:pt idx="18">
                  <c:v>1.9901730000000271</c:v>
                </c:pt>
                <c:pt idx="19">
                  <c:v>1.2493590000000268</c:v>
                </c:pt>
                <c:pt idx="20">
                  <c:v>1.906799000000035</c:v>
                </c:pt>
                <c:pt idx="21">
                  <c:v>0.95922899999999345</c:v>
                </c:pt>
                <c:pt idx="22">
                  <c:v>1.7963859999999841</c:v>
                </c:pt>
                <c:pt idx="23">
                  <c:v>-0.48056000000002541</c:v>
                </c:pt>
                <c:pt idx="24">
                  <c:v>-1.281799000000035</c:v>
                </c:pt>
                <c:pt idx="25">
                  <c:v>1.1995239999999967</c:v>
                </c:pt>
                <c:pt idx="26">
                  <c:v>3.1357419999999934</c:v>
                </c:pt>
                <c:pt idx="27">
                  <c:v>2.3543090000000007</c:v>
                </c:pt>
                <c:pt idx="28">
                  <c:v>-6.1035000000003947E-2</c:v>
                </c:pt>
                <c:pt idx="29">
                  <c:v>0.40673900000001595</c:v>
                </c:pt>
                <c:pt idx="30">
                  <c:v>1.1862790000000132</c:v>
                </c:pt>
                <c:pt idx="31">
                  <c:v>1.4793090000000007</c:v>
                </c:pt>
                <c:pt idx="32">
                  <c:v>-2.9289999999946303E-3</c:v>
                </c:pt>
                <c:pt idx="33">
                  <c:v>1.7433469999999716</c:v>
                </c:pt>
                <c:pt idx="34">
                  <c:v>2.0608819999999923</c:v>
                </c:pt>
                <c:pt idx="35">
                  <c:v>2.5444949999999835</c:v>
                </c:pt>
                <c:pt idx="36">
                  <c:v>1.098083000000031</c:v>
                </c:pt>
                <c:pt idx="37">
                  <c:v>1.364197000000047</c:v>
                </c:pt>
                <c:pt idx="38">
                  <c:v>1.9421990000000164</c:v>
                </c:pt>
                <c:pt idx="39">
                  <c:v>1.8372190000000046</c:v>
                </c:pt>
                <c:pt idx="40">
                  <c:v>2.1293640000000096</c:v>
                </c:pt>
                <c:pt idx="41">
                  <c:v>2.4288630000000353</c:v>
                </c:pt>
                <c:pt idx="42">
                  <c:v>2.4595029999999838</c:v>
                </c:pt>
                <c:pt idx="43">
                  <c:v>2.9338690000000156</c:v>
                </c:pt>
                <c:pt idx="44">
                  <c:v>1.9010319999999865</c:v>
                </c:pt>
                <c:pt idx="45">
                  <c:v>1.9794920000000502</c:v>
                </c:pt>
                <c:pt idx="46">
                  <c:v>2.3591609999999719</c:v>
                </c:pt>
                <c:pt idx="47">
                  <c:v>3.362243000000035</c:v>
                </c:pt>
                <c:pt idx="48">
                  <c:v>3.1050409999999715</c:v>
                </c:pt>
                <c:pt idx="49">
                  <c:v>2.4090569999999616</c:v>
                </c:pt>
                <c:pt idx="50">
                  <c:v>2.246612999999968</c:v>
                </c:pt>
                <c:pt idx="51">
                  <c:v>2.6645510000000172</c:v>
                </c:pt>
                <c:pt idx="52">
                  <c:v>2.8744199999999864</c:v>
                </c:pt>
                <c:pt idx="53">
                  <c:v>2.5059810000000198</c:v>
                </c:pt>
                <c:pt idx="54">
                  <c:v>2.3591910000000098</c:v>
                </c:pt>
                <c:pt idx="55">
                  <c:v>3.092314999999985</c:v>
                </c:pt>
                <c:pt idx="56">
                  <c:v>3.3377689999999802</c:v>
                </c:pt>
                <c:pt idx="57">
                  <c:v>2.6660769999999729</c:v>
                </c:pt>
                <c:pt idx="58">
                  <c:v>2.6540219999999977</c:v>
                </c:pt>
                <c:pt idx="59">
                  <c:v>3.4072269999999776</c:v>
                </c:pt>
                <c:pt idx="60">
                  <c:v>2.7810969999999884</c:v>
                </c:pt>
                <c:pt idx="61">
                  <c:v>2.9528189999999768</c:v>
                </c:pt>
                <c:pt idx="62">
                  <c:v>3.0090640000000235</c:v>
                </c:pt>
                <c:pt idx="63">
                  <c:v>3.6654350000000022</c:v>
                </c:pt>
                <c:pt idx="64">
                  <c:v>3.5852050000000304</c:v>
                </c:pt>
                <c:pt idx="65">
                  <c:v>2.7853999999999814</c:v>
                </c:pt>
                <c:pt idx="66">
                  <c:v>3.5593259999999987</c:v>
                </c:pt>
                <c:pt idx="67">
                  <c:v>3.6990349999999808</c:v>
                </c:pt>
                <c:pt idx="68">
                  <c:v>2.7133489999999938</c:v>
                </c:pt>
                <c:pt idx="69">
                  <c:v>3.7916569999999865</c:v>
                </c:pt>
                <c:pt idx="70">
                  <c:v>3.7738650000000007</c:v>
                </c:pt>
                <c:pt idx="71">
                  <c:v>2.2374259999999708</c:v>
                </c:pt>
                <c:pt idx="72">
                  <c:v>2.8737179999999967</c:v>
                </c:pt>
                <c:pt idx="73">
                  <c:v>1.9009710000000268</c:v>
                </c:pt>
                <c:pt idx="74">
                  <c:v>2.356597000000022</c:v>
                </c:pt>
                <c:pt idx="75">
                  <c:v>2.6547550000000228</c:v>
                </c:pt>
                <c:pt idx="76">
                  <c:v>3.6826179999999908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contours'!$F$2:$F$78</c:f>
              <c:numCache>
                <c:formatCode>General</c:formatCode>
                <c:ptCount val="77"/>
                <c:pt idx="0">
                  <c:v>351.69650250000001</c:v>
                </c:pt>
                <c:pt idx="1">
                  <c:v>351.81550600000003</c:v>
                </c:pt>
                <c:pt idx="2">
                  <c:v>351.59960949999999</c:v>
                </c:pt>
                <c:pt idx="3">
                  <c:v>353.0312045</c:v>
                </c:pt>
                <c:pt idx="4">
                  <c:v>352.84808350000003</c:v>
                </c:pt>
                <c:pt idx="5">
                  <c:v>352.86630249999996</c:v>
                </c:pt>
                <c:pt idx="6">
                  <c:v>351.91250600000001</c:v>
                </c:pt>
                <c:pt idx="7">
                  <c:v>353.50376900000003</c:v>
                </c:pt>
                <c:pt idx="8">
                  <c:v>353.35839850000002</c:v>
                </c:pt>
                <c:pt idx="9">
                  <c:v>349.85548399999999</c:v>
                </c:pt>
                <c:pt idx="10">
                  <c:v>352.36395249999998</c:v>
                </c:pt>
                <c:pt idx="11">
                  <c:v>352.10821499999997</c:v>
                </c:pt>
                <c:pt idx="12">
                  <c:v>351.98495500000001</c:v>
                </c:pt>
                <c:pt idx="13">
                  <c:v>351.93499750000001</c:v>
                </c:pt>
                <c:pt idx="14">
                  <c:v>352.28210449999995</c:v>
                </c:pt>
                <c:pt idx="15">
                  <c:v>352.40332000000001</c:v>
                </c:pt>
                <c:pt idx="16">
                  <c:v>351.69650250000001</c:v>
                </c:pt>
                <c:pt idx="17">
                  <c:v>351.81550600000003</c:v>
                </c:pt>
                <c:pt idx="18">
                  <c:v>351.59960949999999</c:v>
                </c:pt>
                <c:pt idx="19">
                  <c:v>353.0312045</c:v>
                </c:pt>
                <c:pt idx="20">
                  <c:v>352.84808350000003</c:v>
                </c:pt>
                <c:pt idx="21">
                  <c:v>352.86630249999996</c:v>
                </c:pt>
                <c:pt idx="22">
                  <c:v>351.91250600000001</c:v>
                </c:pt>
                <c:pt idx="23">
                  <c:v>353.50376900000003</c:v>
                </c:pt>
                <c:pt idx="24">
                  <c:v>353.35839850000002</c:v>
                </c:pt>
                <c:pt idx="25">
                  <c:v>430.63738999999998</c:v>
                </c:pt>
                <c:pt idx="26">
                  <c:v>430.48931900000002</c:v>
                </c:pt>
                <c:pt idx="27">
                  <c:v>430.09817550000002</c:v>
                </c:pt>
                <c:pt idx="28">
                  <c:v>430.44567849999999</c:v>
                </c:pt>
                <c:pt idx="29">
                  <c:v>430.59790049999998</c:v>
                </c:pt>
                <c:pt idx="30">
                  <c:v>429.73220850000001</c:v>
                </c:pt>
                <c:pt idx="31">
                  <c:v>429.47463949999997</c:v>
                </c:pt>
                <c:pt idx="32">
                  <c:v>430.77679449999999</c:v>
                </c:pt>
                <c:pt idx="33">
                  <c:v>402.55938750000001</c:v>
                </c:pt>
                <c:pt idx="34">
                  <c:v>402.77235400000001</c:v>
                </c:pt>
                <c:pt idx="35">
                  <c:v>402.92126450000001</c:v>
                </c:pt>
                <c:pt idx="36">
                  <c:v>402.54467750000003</c:v>
                </c:pt>
                <c:pt idx="37">
                  <c:v>402.63937350000003</c:v>
                </c:pt>
                <c:pt idx="38">
                  <c:v>402.74661249999997</c:v>
                </c:pt>
                <c:pt idx="39">
                  <c:v>402.73287950000002</c:v>
                </c:pt>
                <c:pt idx="40">
                  <c:v>402.65516700000001</c:v>
                </c:pt>
                <c:pt idx="41">
                  <c:v>322.83103949999997</c:v>
                </c:pt>
                <c:pt idx="42">
                  <c:v>322.57856749999996</c:v>
                </c:pt>
                <c:pt idx="43">
                  <c:v>322.71394350000003</c:v>
                </c:pt>
                <c:pt idx="44">
                  <c:v>323.07588199999998</c:v>
                </c:pt>
                <c:pt idx="45">
                  <c:v>322.460419</c:v>
                </c:pt>
                <c:pt idx="46">
                  <c:v>322.51676950000001</c:v>
                </c:pt>
                <c:pt idx="47">
                  <c:v>323.17950450000001</c:v>
                </c:pt>
                <c:pt idx="48">
                  <c:v>322.70272850000003</c:v>
                </c:pt>
                <c:pt idx="49">
                  <c:v>321.09313950000001</c:v>
                </c:pt>
                <c:pt idx="50">
                  <c:v>321.33311449999997</c:v>
                </c:pt>
                <c:pt idx="51">
                  <c:v>321.51763949999997</c:v>
                </c:pt>
                <c:pt idx="52">
                  <c:v>321.24049400000001</c:v>
                </c:pt>
                <c:pt idx="53">
                  <c:v>321.20785549999999</c:v>
                </c:pt>
                <c:pt idx="54">
                  <c:v>321.44790649999999</c:v>
                </c:pt>
                <c:pt idx="55">
                  <c:v>321.33647150000002</c:v>
                </c:pt>
                <c:pt idx="56">
                  <c:v>321.39205950000002</c:v>
                </c:pt>
                <c:pt idx="57">
                  <c:v>322.28881849999999</c:v>
                </c:pt>
                <c:pt idx="58">
                  <c:v>322.192947</c:v>
                </c:pt>
                <c:pt idx="59">
                  <c:v>322.60598749999997</c:v>
                </c:pt>
                <c:pt idx="60">
                  <c:v>322.51890549999996</c:v>
                </c:pt>
                <c:pt idx="61">
                  <c:v>322.53475950000001</c:v>
                </c:pt>
                <c:pt idx="62">
                  <c:v>322.46101399999998</c:v>
                </c:pt>
                <c:pt idx="63">
                  <c:v>322.89372250000002</c:v>
                </c:pt>
                <c:pt idx="64">
                  <c:v>322.73278849999997</c:v>
                </c:pt>
                <c:pt idx="65">
                  <c:v>289.17746</c:v>
                </c:pt>
                <c:pt idx="66">
                  <c:v>289.38290400000005</c:v>
                </c:pt>
                <c:pt idx="67">
                  <c:v>289.27792349999999</c:v>
                </c:pt>
                <c:pt idx="68">
                  <c:v>289.19718949999998</c:v>
                </c:pt>
                <c:pt idx="69">
                  <c:v>289.12803650000001</c:v>
                </c:pt>
                <c:pt idx="70">
                  <c:v>289.01052850000002</c:v>
                </c:pt>
                <c:pt idx="71">
                  <c:v>287.69021599999996</c:v>
                </c:pt>
                <c:pt idx="72">
                  <c:v>287.80694600000004</c:v>
                </c:pt>
                <c:pt idx="73">
                  <c:v>287.5785065</c:v>
                </c:pt>
                <c:pt idx="74">
                  <c:v>287.57591249999996</c:v>
                </c:pt>
                <c:pt idx="75">
                  <c:v>287.41859449999998</c:v>
                </c:pt>
                <c:pt idx="76">
                  <c:v>287.94439699999998</c:v>
                </c:pt>
              </c:numCache>
            </c:numRef>
          </c:xVal>
          <c:yVal>
            <c:numRef>
              <c:f>' 10 contours'!$G$2:$G$78</c:f>
              <c:numCache>
                <c:formatCode>General</c:formatCode>
                <c:ptCount val="77"/>
                <c:pt idx="0">
                  <c:v>-0.6094459619862751</c:v>
                </c:pt>
                <c:pt idx="1">
                  <c:v>-0.6094459619862751</c:v>
                </c:pt>
                <c:pt idx="2">
                  <c:v>-0.6094459619862751</c:v>
                </c:pt>
                <c:pt idx="3">
                  <c:v>-0.6094459619862751</c:v>
                </c:pt>
                <c:pt idx="4">
                  <c:v>-0.6094459619862751</c:v>
                </c:pt>
                <c:pt idx="5">
                  <c:v>-0.6094459619862751</c:v>
                </c:pt>
                <c:pt idx="6">
                  <c:v>-0.6094459619862751</c:v>
                </c:pt>
                <c:pt idx="7">
                  <c:v>-0.6094459619862751</c:v>
                </c:pt>
                <c:pt idx="8">
                  <c:v>-0.6094459619862751</c:v>
                </c:pt>
                <c:pt idx="9">
                  <c:v>-0.6094459619862751</c:v>
                </c:pt>
                <c:pt idx="10">
                  <c:v>-0.6094459619862751</c:v>
                </c:pt>
                <c:pt idx="11">
                  <c:v>-0.6094459619862751</c:v>
                </c:pt>
                <c:pt idx="12">
                  <c:v>-0.6094459619862751</c:v>
                </c:pt>
                <c:pt idx="13">
                  <c:v>-0.6094459619862751</c:v>
                </c:pt>
                <c:pt idx="14">
                  <c:v>-0.6094459619862751</c:v>
                </c:pt>
                <c:pt idx="15">
                  <c:v>-0.6094459619862751</c:v>
                </c:pt>
                <c:pt idx="16">
                  <c:v>-0.6094459619862751</c:v>
                </c:pt>
                <c:pt idx="17">
                  <c:v>-0.6094459619862751</c:v>
                </c:pt>
                <c:pt idx="18">
                  <c:v>-0.6094459619862751</c:v>
                </c:pt>
                <c:pt idx="19">
                  <c:v>-0.6094459619862751</c:v>
                </c:pt>
                <c:pt idx="20">
                  <c:v>-0.6094459619862751</c:v>
                </c:pt>
                <c:pt idx="21">
                  <c:v>-0.6094459619862751</c:v>
                </c:pt>
                <c:pt idx="22">
                  <c:v>-0.6094459619862751</c:v>
                </c:pt>
                <c:pt idx="23">
                  <c:v>-0.6094459619862751</c:v>
                </c:pt>
                <c:pt idx="24">
                  <c:v>-0.6094459619862751</c:v>
                </c:pt>
                <c:pt idx="25">
                  <c:v>-0.6094459619862751</c:v>
                </c:pt>
                <c:pt idx="26">
                  <c:v>-0.6094459619862751</c:v>
                </c:pt>
                <c:pt idx="27">
                  <c:v>-0.6094459619862751</c:v>
                </c:pt>
                <c:pt idx="28">
                  <c:v>-0.6094459619862751</c:v>
                </c:pt>
                <c:pt idx="29">
                  <c:v>-0.6094459619862751</c:v>
                </c:pt>
                <c:pt idx="30">
                  <c:v>-0.6094459619862751</c:v>
                </c:pt>
                <c:pt idx="31">
                  <c:v>-0.6094459619862751</c:v>
                </c:pt>
                <c:pt idx="32">
                  <c:v>-0.6094459619862751</c:v>
                </c:pt>
                <c:pt idx="33">
                  <c:v>-0.6094459619862751</c:v>
                </c:pt>
                <c:pt idx="34">
                  <c:v>-0.6094459619862751</c:v>
                </c:pt>
                <c:pt idx="35">
                  <c:v>-0.6094459619862751</c:v>
                </c:pt>
                <c:pt idx="36">
                  <c:v>-0.6094459619862751</c:v>
                </c:pt>
                <c:pt idx="37">
                  <c:v>-0.6094459619862751</c:v>
                </c:pt>
                <c:pt idx="38">
                  <c:v>-0.6094459619862751</c:v>
                </c:pt>
                <c:pt idx="39">
                  <c:v>-0.6094459619862751</c:v>
                </c:pt>
                <c:pt idx="40">
                  <c:v>-0.6094459619862751</c:v>
                </c:pt>
                <c:pt idx="41">
                  <c:v>-0.6094459619862751</c:v>
                </c:pt>
                <c:pt idx="42">
                  <c:v>-0.6094459619862751</c:v>
                </c:pt>
                <c:pt idx="43">
                  <c:v>-0.6094459619862751</c:v>
                </c:pt>
                <c:pt idx="44">
                  <c:v>-0.6094459619862751</c:v>
                </c:pt>
                <c:pt idx="45">
                  <c:v>-0.6094459619862751</c:v>
                </c:pt>
                <c:pt idx="46">
                  <c:v>-0.6094459619862751</c:v>
                </c:pt>
                <c:pt idx="47">
                  <c:v>-0.6094459619862751</c:v>
                </c:pt>
                <c:pt idx="48">
                  <c:v>-0.6094459619862751</c:v>
                </c:pt>
                <c:pt idx="49">
                  <c:v>-0.6094459619862751</c:v>
                </c:pt>
                <c:pt idx="50">
                  <c:v>-0.6094459619862751</c:v>
                </c:pt>
                <c:pt idx="51">
                  <c:v>-0.6094459619862751</c:v>
                </c:pt>
                <c:pt idx="52">
                  <c:v>-0.6094459619862751</c:v>
                </c:pt>
                <c:pt idx="53">
                  <c:v>-0.6094459619862751</c:v>
                </c:pt>
                <c:pt idx="54">
                  <c:v>-0.6094459619862751</c:v>
                </c:pt>
                <c:pt idx="55">
                  <c:v>-0.6094459619862751</c:v>
                </c:pt>
                <c:pt idx="56">
                  <c:v>-0.6094459619862751</c:v>
                </c:pt>
                <c:pt idx="57">
                  <c:v>-0.6094459619862751</c:v>
                </c:pt>
                <c:pt idx="58">
                  <c:v>-0.6094459619862751</c:v>
                </c:pt>
                <c:pt idx="59">
                  <c:v>-0.6094459619862751</c:v>
                </c:pt>
                <c:pt idx="60">
                  <c:v>-0.6094459619862751</c:v>
                </c:pt>
                <c:pt idx="61">
                  <c:v>-0.6094459619862751</c:v>
                </c:pt>
                <c:pt idx="62">
                  <c:v>-0.6094459619862751</c:v>
                </c:pt>
                <c:pt idx="63">
                  <c:v>-0.6094459619862751</c:v>
                </c:pt>
                <c:pt idx="64">
                  <c:v>-0.6094459619862751</c:v>
                </c:pt>
                <c:pt idx="65">
                  <c:v>-0.6094459619862751</c:v>
                </c:pt>
                <c:pt idx="66">
                  <c:v>-0.6094459619862751</c:v>
                </c:pt>
                <c:pt idx="67">
                  <c:v>-0.6094459619862751</c:v>
                </c:pt>
                <c:pt idx="68">
                  <c:v>-0.6094459619862751</c:v>
                </c:pt>
                <c:pt idx="69">
                  <c:v>-0.6094459619862751</c:v>
                </c:pt>
                <c:pt idx="70">
                  <c:v>-0.6094459619862751</c:v>
                </c:pt>
                <c:pt idx="71">
                  <c:v>-0.6094459619862751</c:v>
                </c:pt>
                <c:pt idx="72">
                  <c:v>-0.6094459619862751</c:v>
                </c:pt>
                <c:pt idx="73">
                  <c:v>-0.6094459619862751</c:v>
                </c:pt>
                <c:pt idx="74">
                  <c:v>-0.6094459619862751</c:v>
                </c:pt>
                <c:pt idx="75">
                  <c:v>-0.6094459619862751</c:v>
                </c:pt>
                <c:pt idx="76">
                  <c:v>-0.6094459619862751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contours'!$F$2:$F$78</c:f>
              <c:numCache>
                <c:formatCode>General</c:formatCode>
                <c:ptCount val="77"/>
                <c:pt idx="0">
                  <c:v>351.69650250000001</c:v>
                </c:pt>
                <c:pt idx="1">
                  <c:v>351.81550600000003</c:v>
                </c:pt>
                <c:pt idx="2">
                  <c:v>351.59960949999999</c:v>
                </c:pt>
                <c:pt idx="3">
                  <c:v>353.0312045</c:v>
                </c:pt>
                <c:pt idx="4">
                  <c:v>352.84808350000003</c:v>
                </c:pt>
                <c:pt idx="5">
                  <c:v>352.86630249999996</c:v>
                </c:pt>
                <c:pt idx="6">
                  <c:v>351.91250600000001</c:v>
                </c:pt>
                <c:pt idx="7">
                  <c:v>353.50376900000003</c:v>
                </c:pt>
                <c:pt idx="8">
                  <c:v>353.35839850000002</c:v>
                </c:pt>
                <c:pt idx="9">
                  <c:v>349.85548399999999</c:v>
                </c:pt>
                <c:pt idx="10">
                  <c:v>352.36395249999998</c:v>
                </c:pt>
                <c:pt idx="11">
                  <c:v>352.10821499999997</c:v>
                </c:pt>
                <c:pt idx="12">
                  <c:v>351.98495500000001</c:v>
                </c:pt>
                <c:pt idx="13">
                  <c:v>351.93499750000001</c:v>
                </c:pt>
                <c:pt idx="14">
                  <c:v>352.28210449999995</c:v>
                </c:pt>
                <c:pt idx="15">
                  <c:v>352.40332000000001</c:v>
                </c:pt>
                <c:pt idx="16">
                  <c:v>351.69650250000001</c:v>
                </c:pt>
                <c:pt idx="17">
                  <c:v>351.81550600000003</c:v>
                </c:pt>
                <c:pt idx="18">
                  <c:v>351.59960949999999</c:v>
                </c:pt>
                <c:pt idx="19">
                  <c:v>353.0312045</c:v>
                </c:pt>
                <c:pt idx="20">
                  <c:v>352.84808350000003</c:v>
                </c:pt>
                <c:pt idx="21">
                  <c:v>352.86630249999996</c:v>
                </c:pt>
                <c:pt idx="22">
                  <c:v>351.91250600000001</c:v>
                </c:pt>
                <c:pt idx="23">
                  <c:v>353.50376900000003</c:v>
                </c:pt>
                <c:pt idx="24">
                  <c:v>353.35839850000002</c:v>
                </c:pt>
                <c:pt idx="25">
                  <c:v>430.63738999999998</c:v>
                </c:pt>
                <c:pt idx="26">
                  <c:v>430.48931900000002</c:v>
                </c:pt>
                <c:pt idx="27">
                  <c:v>430.09817550000002</c:v>
                </c:pt>
                <c:pt idx="28">
                  <c:v>430.44567849999999</c:v>
                </c:pt>
                <c:pt idx="29">
                  <c:v>430.59790049999998</c:v>
                </c:pt>
                <c:pt idx="30">
                  <c:v>429.73220850000001</c:v>
                </c:pt>
                <c:pt idx="31">
                  <c:v>429.47463949999997</c:v>
                </c:pt>
                <c:pt idx="32">
                  <c:v>430.77679449999999</c:v>
                </c:pt>
                <c:pt idx="33">
                  <c:v>402.55938750000001</c:v>
                </c:pt>
                <c:pt idx="34">
                  <c:v>402.77235400000001</c:v>
                </c:pt>
                <c:pt idx="35">
                  <c:v>402.92126450000001</c:v>
                </c:pt>
                <c:pt idx="36">
                  <c:v>402.54467750000003</c:v>
                </c:pt>
                <c:pt idx="37">
                  <c:v>402.63937350000003</c:v>
                </c:pt>
                <c:pt idx="38">
                  <c:v>402.74661249999997</c:v>
                </c:pt>
                <c:pt idx="39">
                  <c:v>402.73287950000002</c:v>
                </c:pt>
                <c:pt idx="40">
                  <c:v>402.65516700000001</c:v>
                </c:pt>
                <c:pt idx="41">
                  <c:v>322.83103949999997</c:v>
                </c:pt>
                <c:pt idx="42">
                  <c:v>322.57856749999996</c:v>
                </c:pt>
                <c:pt idx="43">
                  <c:v>322.71394350000003</c:v>
                </c:pt>
                <c:pt idx="44">
                  <c:v>323.07588199999998</c:v>
                </c:pt>
                <c:pt idx="45">
                  <c:v>322.460419</c:v>
                </c:pt>
                <c:pt idx="46">
                  <c:v>322.51676950000001</c:v>
                </c:pt>
                <c:pt idx="47">
                  <c:v>323.17950450000001</c:v>
                </c:pt>
                <c:pt idx="48">
                  <c:v>322.70272850000003</c:v>
                </c:pt>
                <c:pt idx="49">
                  <c:v>321.09313950000001</c:v>
                </c:pt>
                <c:pt idx="50">
                  <c:v>321.33311449999997</c:v>
                </c:pt>
                <c:pt idx="51">
                  <c:v>321.51763949999997</c:v>
                </c:pt>
                <c:pt idx="52">
                  <c:v>321.24049400000001</c:v>
                </c:pt>
                <c:pt idx="53">
                  <c:v>321.20785549999999</c:v>
                </c:pt>
                <c:pt idx="54">
                  <c:v>321.44790649999999</c:v>
                </c:pt>
                <c:pt idx="55">
                  <c:v>321.33647150000002</c:v>
                </c:pt>
                <c:pt idx="56">
                  <c:v>321.39205950000002</c:v>
                </c:pt>
                <c:pt idx="57">
                  <c:v>322.28881849999999</c:v>
                </c:pt>
                <c:pt idx="58">
                  <c:v>322.192947</c:v>
                </c:pt>
                <c:pt idx="59">
                  <c:v>322.60598749999997</c:v>
                </c:pt>
                <c:pt idx="60">
                  <c:v>322.51890549999996</c:v>
                </c:pt>
                <c:pt idx="61">
                  <c:v>322.53475950000001</c:v>
                </c:pt>
                <c:pt idx="62">
                  <c:v>322.46101399999998</c:v>
                </c:pt>
                <c:pt idx="63">
                  <c:v>322.89372250000002</c:v>
                </c:pt>
                <c:pt idx="64">
                  <c:v>322.73278849999997</c:v>
                </c:pt>
                <c:pt idx="65">
                  <c:v>289.17746</c:v>
                </c:pt>
                <c:pt idx="66">
                  <c:v>289.38290400000005</c:v>
                </c:pt>
                <c:pt idx="67">
                  <c:v>289.27792349999999</c:v>
                </c:pt>
                <c:pt idx="68">
                  <c:v>289.19718949999998</c:v>
                </c:pt>
                <c:pt idx="69">
                  <c:v>289.12803650000001</c:v>
                </c:pt>
                <c:pt idx="70">
                  <c:v>289.01052850000002</c:v>
                </c:pt>
                <c:pt idx="71">
                  <c:v>287.69021599999996</c:v>
                </c:pt>
                <c:pt idx="72">
                  <c:v>287.80694600000004</c:v>
                </c:pt>
                <c:pt idx="73">
                  <c:v>287.5785065</c:v>
                </c:pt>
                <c:pt idx="74">
                  <c:v>287.57591249999996</c:v>
                </c:pt>
                <c:pt idx="75">
                  <c:v>287.41859449999998</c:v>
                </c:pt>
                <c:pt idx="76">
                  <c:v>287.94439699999998</c:v>
                </c:pt>
              </c:numCache>
            </c:numRef>
          </c:xVal>
          <c:yVal>
            <c:numRef>
              <c:f>' 10 contours'!$H$2:$H$78</c:f>
              <c:numCache>
                <c:formatCode>General</c:formatCode>
                <c:ptCount val="77"/>
                <c:pt idx="0">
                  <c:v>4.4265321697784845</c:v>
                </c:pt>
                <c:pt idx="1">
                  <c:v>4.4265321697784845</c:v>
                </c:pt>
                <c:pt idx="2">
                  <c:v>4.4265321697784845</c:v>
                </c:pt>
                <c:pt idx="3">
                  <c:v>4.4265321697784845</c:v>
                </c:pt>
                <c:pt idx="4">
                  <c:v>4.4265321697784845</c:v>
                </c:pt>
                <c:pt idx="5">
                  <c:v>4.4265321697784845</c:v>
                </c:pt>
                <c:pt idx="6">
                  <c:v>4.4265321697784845</c:v>
                </c:pt>
                <c:pt idx="7">
                  <c:v>4.4265321697784845</c:v>
                </c:pt>
                <c:pt idx="8">
                  <c:v>4.4265321697784845</c:v>
                </c:pt>
                <c:pt idx="9">
                  <c:v>4.4265321697784845</c:v>
                </c:pt>
                <c:pt idx="10">
                  <c:v>4.4265321697784845</c:v>
                </c:pt>
                <c:pt idx="11">
                  <c:v>4.4265321697784845</c:v>
                </c:pt>
                <c:pt idx="12">
                  <c:v>4.4265321697784845</c:v>
                </c:pt>
                <c:pt idx="13">
                  <c:v>4.4265321697784845</c:v>
                </c:pt>
                <c:pt idx="14">
                  <c:v>4.4265321697784845</c:v>
                </c:pt>
                <c:pt idx="15">
                  <c:v>4.4265321697784845</c:v>
                </c:pt>
                <c:pt idx="16">
                  <c:v>4.4265321697784845</c:v>
                </c:pt>
                <c:pt idx="17">
                  <c:v>4.4265321697784845</c:v>
                </c:pt>
                <c:pt idx="18">
                  <c:v>4.4265321697784845</c:v>
                </c:pt>
                <c:pt idx="19">
                  <c:v>4.4265321697784845</c:v>
                </c:pt>
                <c:pt idx="20">
                  <c:v>4.4265321697784845</c:v>
                </c:pt>
                <c:pt idx="21">
                  <c:v>4.4265321697784845</c:v>
                </c:pt>
                <c:pt idx="22">
                  <c:v>4.4265321697784845</c:v>
                </c:pt>
                <c:pt idx="23">
                  <c:v>4.4265321697784845</c:v>
                </c:pt>
                <c:pt idx="24">
                  <c:v>4.4265321697784845</c:v>
                </c:pt>
                <c:pt idx="25">
                  <c:v>4.4265321697784845</c:v>
                </c:pt>
                <c:pt idx="26">
                  <c:v>4.4265321697784845</c:v>
                </c:pt>
                <c:pt idx="27">
                  <c:v>4.4265321697784845</c:v>
                </c:pt>
                <c:pt idx="28">
                  <c:v>4.4265321697784845</c:v>
                </c:pt>
                <c:pt idx="29">
                  <c:v>4.4265321697784845</c:v>
                </c:pt>
                <c:pt idx="30">
                  <c:v>4.4265321697784845</c:v>
                </c:pt>
                <c:pt idx="31">
                  <c:v>4.4265321697784845</c:v>
                </c:pt>
                <c:pt idx="32">
                  <c:v>4.4265321697784845</c:v>
                </c:pt>
                <c:pt idx="33">
                  <c:v>4.4265321697784845</c:v>
                </c:pt>
                <c:pt idx="34">
                  <c:v>4.4265321697784845</c:v>
                </c:pt>
                <c:pt idx="35">
                  <c:v>4.4265321697784845</c:v>
                </c:pt>
                <c:pt idx="36">
                  <c:v>4.4265321697784845</c:v>
                </c:pt>
                <c:pt idx="37">
                  <c:v>4.4265321697784845</c:v>
                </c:pt>
                <c:pt idx="38">
                  <c:v>4.4265321697784845</c:v>
                </c:pt>
                <c:pt idx="39">
                  <c:v>4.4265321697784845</c:v>
                </c:pt>
                <c:pt idx="40">
                  <c:v>4.4265321697784845</c:v>
                </c:pt>
                <c:pt idx="41">
                  <c:v>4.4265321697784845</c:v>
                </c:pt>
                <c:pt idx="42">
                  <c:v>4.4265321697784845</c:v>
                </c:pt>
                <c:pt idx="43">
                  <c:v>4.4265321697784845</c:v>
                </c:pt>
                <c:pt idx="44">
                  <c:v>4.4265321697784845</c:v>
                </c:pt>
                <c:pt idx="45">
                  <c:v>4.4265321697784845</c:v>
                </c:pt>
                <c:pt idx="46">
                  <c:v>4.4265321697784845</c:v>
                </c:pt>
                <c:pt idx="47">
                  <c:v>4.4265321697784845</c:v>
                </c:pt>
                <c:pt idx="48">
                  <c:v>4.4265321697784845</c:v>
                </c:pt>
                <c:pt idx="49">
                  <c:v>4.4265321697784845</c:v>
                </c:pt>
                <c:pt idx="50">
                  <c:v>4.4265321697784845</c:v>
                </c:pt>
                <c:pt idx="51">
                  <c:v>4.4265321697784845</c:v>
                </c:pt>
                <c:pt idx="52">
                  <c:v>4.4265321697784845</c:v>
                </c:pt>
                <c:pt idx="53">
                  <c:v>4.4265321697784845</c:v>
                </c:pt>
                <c:pt idx="54">
                  <c:v>4.4265321697784845</c:v>
                </c:pt>
                <c:pt idx="55">
                  <c:v>4.4265321697784845</c:v>
                </c:pt>
                <c:pt idx="56">
                  <c:v>4.4265321697784845</c:v>
                </c:pt>
                <c:pt idx="57">
                  <c:v>4.4265321697784845</c:v>
                </c:pt>
                <c:pt idx="58">
                  <c:v>4.4265321697784845</c:v>
                </c:pt>
                <c:pt idx="59">
                  <c:v>4.4265321697784845</c:v>
                </c:pt>
                <c:pt idx="60">
                  <c:v>4.4265321697784845</c:v>
                </c:pt>
                <c:pt idx="61">
                  <c:v>4.4265321697784845</c:v>
                </c:pt>
                <c:pt idx="62">
                  <c:v>4.4265321697784845</c:v>
                </c:pt>
                <c:pt idx="63">
                  <c:v>4.4265321697784845</c:v>
                </c:pt>
                <c:pt idx="64">
                  <c:v>4.4265321697784845</c:v>
                </c:pt>
                <c:pt idx="65">
                  <c:v>4.4265321697784845</c:v>
                </c:pt>
                <c:pt idx="66">
                  <c:v>4.4265321697784845</c:v>
                </c:pt>
                <c:pt idx="67">
                  <c:v>4.4265321697784845</c:v>
                </c:pt>
                <c:pt idx="68">
                  <c:v>4.4265321697784845</c:v>
                </c:pt>
                <c:pt idx="69">
                  <c:v>4.4265321697784845</c:v>
                </c:pt>
                <c:pt idx="70">
                  <c:v>4.4265321697784845</c:v>
                </c:pt>
                <c:pt idx="71">
                  <c:v>4.4265321697784845</c:v>
                </c:pt>
                <c:pt idx="72">
                  <c:v>4.4265321697784845</c:v>
                </c:pt>
                <c:pt idx="73">
                  <c:v>4.4265321697784845</c:v>
                </c:pt>
                <c:pt idx="74">
                  <c:v>4.4265321697784845</c:v>
                </c:pt>
                <c:pt idx="75">
                  <c:v>4.4265321697784845</c:v>
                </c:pt>
                <c:pt idx="76">
                  <c:v>4.4265321697784845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contours'!$F$2:$F$78</c:f>
              <c:numCache>
                <c:formatCode>General</c:formatCode>
                <c:ptCount val="77"/>
                <c:pt idx="0">
                  <c:v>351.69650250000001</c:v>
                </c:pt>
                <c:pt idx="1">
                  <c:v>351.81550600000003</c:v>
                </c:pt>
                <c:pt idx="2">
                  <c:v>351.59960949999999</c:v>
                </c:pt>
                <c:pt idx="3">
                  <c:v>353.0312045</c:v>
                </c:pt>
                <c:pt idx="4">
                  <c:v>352.84808350000003</c:v>
                </c:pt>
                <c:pt idx="5">
                  <c:v>352.86630249999996</c:v>
                </c:pt>
                <c:pt idx="6">
                  <c:v>351.91250600000001</c:v>
                </c:pt>
                <c:pt idx="7">
                  <c:v>353.50376900000003</c:v>
                </c:pt>
                <c:pt idx="8">
                  <c:v>353.35839850000002</c:v>
                </c:pt>
                <c:pt idx="9">
                  <c:v>349.85548399999999</c:v>
                </c:pt>
                <c:pt idx="10">
                  <c:v>352.36395249999998</c:v>
                </c:pt>
                <c:pt idx="11">
                  <c:v>352.10821499999997</c:v>
                </c:pt>
                <c:pt idx="12">
                  <c:v>351.98495500000001</c:v>
                </c:pt>
                <c:pt idx="13">
                  <c:v>351.93499750000001</c:v>
                </c:pt>
                <c:pt idx="14">
                  <c:v>352.28210449999995</c:v>
                </c:pt>
                <c:pt idx="15">
                  <c:v>352.40332000000001</c:v>
                </c:pt>
                <c:pt idx="16">
                  <c:v>351.69650250000001</c:v>
                </c:pt>
                <c:pt idx="17">
                  <c:v>351.81550600000003</c:v>
                </c:pt>
                <c:pt idx="18">
                  <c:v>351.59960949999999</c:v>
                </c:pt>
                <c:pt idx="19">
                  <c:v>353.0312045</c:v>
                </c:pt>
                <c:pt idx="20">
                  <c:v>352.84808350000003</c:v>
                </c:pt>
                <c:pt idx="21">
                  <c:v>352.86630249999996</c:v>
                </c:pt>
                <c:pt idx="22">
                  <c:v>351.91250600000001</c:v>
                </c:pt>
                <c:pt idx="23">
                  <c:v>353.50376900000003</c:v>
                </c:pt>
                <c:pt idx="24">
                  <c:v>353.35839850000002</c:v>
                </c:pt>
                <c:pt idx="25">
                  <c:v>430.63738999999998</c:v>
                </c:pt>
                <c:pt idx="26">
                  <c:v>430.48931900000002</c:v>
                </c:pt>
                <c:pt idx="27">
                  <c:v>430.09817550000002</c:v>
                </c:pt>
                <c:pt idx="28">
                  <c:v>430.44567849999999</c:v>
                </c:pt>
                <c:pt idx="29">
                  <c:v>430.59790049999998</c:v>
                </c:pt>
                <c:pt idx="30">
                  <c:v>429.73220850000001</c:v>
                </c:pt>
                <c:pt idx="31">
                  <c:v>429.47463949999997</c:v>
                </c:pt>
                <c:pt idx="32">
                  <c:v>430.77679449999999</c:v>
                </c:pt>
                <c:pt idx="33">
                  <c:v>402.55938750000001</c:v>
                </c:pt>
                <c:pt idx="34">
                  <c:v>402.77235400000001</c:v>
                </c:pt>
                <c:pt idx="35">
                  <c:v>402.92126450000001</c:v>
                </c:pt>
                <c:pt idx="36">
                  <c:v>402.54467750000003</c:v>
                </c:pt>
                <c:pt idx="37">
                  <c:v>402.63937350000003</c:v>
                </c:pt>
                <c:pt idx="38">
                  <c:v>402.74661249999997</c:v>
                </c:pt>
                <c:pt idx="39">
                  <c:v>402.73287950000002</c:v>
                </c:pt>
                <c:pt idx="40">
                  <c:v>402.65516700000001</c:v>
                </c:pt>
                <c:pt idx="41">
                  <c:v>322.83103949999997</c:v>
                </c:pt>
                <c:pt idx="42">
                  <c:v>322.57856749999996</c:v>
                </c:pt>
                <c:pt idx="43">
                  <c:v>322.71394350000003</c:v>
                </c:pt>
                <c:pt idx="44">
                  <c:v>323.07588199999998</c:v>
                </c:pt>
                <c:pt idx="45">
                  <c:v>322.460419</c:v>
                </c:pt>
                <c:pt idx="46">
                  <c:v>322.51676950000001</c:v>
                </c:pt>
                <c:pt idx="47">
                  <c:v>323.17950450000001</c:v>
                </c:pt>
                <c:pt idx="48">
                  <c:v>322.70272850000003</c:v>
                </c:pt>
                <c:pt idx="49">
                  <c:v>321.09313950000001</c:v>
                </c:pt>
                <c:pt idx="50">
                  <c:v>321.33311449999997</c:v>
                </c:pt>
                <c:pt idx="51">
                  <c:v>321.51763949999997</c:v>
                </c:pt>
                <c:pt idx="52">
                  <c:v>321.24049400000001</c:v>
                </c:pt>
                <c:pt idx="53">
                  <c:v>321.20785549999999</c:v>
                </c:pt>
                <c:pt idx="54">
                  <c:v>321.44790649999999</c:v>
                </c:pt>
                <c:pt idx="55">
                  <c:v>321.33647150000002</c:v>
                </c:pt>
                <c:pt idx="56">
                  <c:v>321.39205950000002</c:v>
                </c:pt>
                <c:pt idx="57">
                  <c:v>322.28881849999999</c:v>
                </c:pt>
                <c:pt idx="58">
                  <c:v>322.192947</c:v>
                </c:pt>
                <c:pt idx="59">
                  <c:v>322.60598749999997</c:v>
                </c:pt>
                <c:pt idx="60">
                  <c:v>322.51890549999996</c:v>
                </c:pt>
                <c:pt idx="61">
                  <c:v>322.53475950000001</c:v>
                </c:pt>
                <c:pt idx="62">
                  <c:v>322.46101399999998</c:v>
                </c:pt>
                <c:pt idx="63">
                  <c:v>322.89372250000002</c:v>
                </c:pt>
                <c:pt idx="64">
                  <c:v>322.73278849999997</c:v>
                </c:pt>
                <c:pt idx="65">
                  <c:v>289.17746</c:v>
                </c:pt>
                <c:pt idx="66">
                  <c:v>289.38290400000005</c:v>
                </c:pt>
                <c:pt idx="67">
                  <c:v>289.27792349999999</c:v>
                </c:pt>
                <c:pt idx="68">
                  <c:v>289.19718949999998</c:v>
                </c:pt>
                <c:pt idx="69">
                  <c:v>289.12803650000001</c:v>
                </c:pt>
                <c:pt idx="70">
                  <c:v>289.01052850000002</c:v>
                </c:pt>
                <c:pt idx="71">
                  <c:v>287.69021599999996</c:v>
                </c:pt>
                <c:pt idx="72">
                  <c:v>287.80694600000004</c:v>
                </c:pt>
                <c:pt idx="73">
                  <c:v>287.5785065</c:v>
                </c:pt>
                <c:pt idx="74">
                  <c:v>287.57591249999996</c:v>
                </c:pt>
                <c:pt idx="75">
                  <c:v>287.41859449999998</c:v>
                </c:pt>
                <c:pt idx="76">
                  <c:v>287.94439699999998</c:v>
                </c:pt>
              </c:numCache>
            </c:numRef>
          </c:xVal>
          <c:yVal>
            <c:numRef>
              <c:f>' 10 contours'!$I$2:$I$78</c:f>
              <c:numCache>
                <c:formatCode>General</c:formatCode>
                <c:ptCount val="77"/>
                <c:pt idx="0">
                  <c:v>1.9085431038961049</c:v>
                </c:pt>
                <c:pt idx="1">
                  <c:v>1.9085431038961049</c:v>
                </c:pt>
                <c:pt idx="2">
                  <c:v>1.9085431038961049</c:v>
                </c:pt>
                <c:pt idx="3">
                  <c:v>1.9085431038961049</c:v>
                </c:pt>
                <c:pt idx="4">
                  <c:v>1.9085431038961049</c:v>
                </c:pt>
                <c:pt idx="5">
                  <c:v>1.9085431038961049</c:v>
                </c:pt>
                <c:pt idx="6">
                  <c:v>1.9085431038961049</c:v>
                </c:pt>
                <c:pt idx="7">
                  <c:v>1.9085431038961049</c:v>
                </c:pt>
                <c:pt idx="8">
                  <c:v>1.9085431038961049</c:v>
                </c:pt>
                <c:pt idx="9">
                  <c:v>1.9085431038961049</c:v>
                </c:pt>
                <c:pt idx="10">
                  <c:v>1.9085431038961049</c:v>
                </c:pt>
                <c:pt idx="11">
                  <c:v>1.9085431038961049</c:v>
                </c:pt>
                <c:pt idx="12">
                  <c:v>1.9085431038961049</c:v>
                </c:pt>
                <c:pt idx="13">
                  <c:v>1.9085431038961049</c:v>
                </c:pt>
                <c:pt idx="14">
                  <c:v>1.9085431038961049</c:v>
                </c:pt>
                <c:pt idx="15">
                  <c:v>1.9085431038961049</c:v>
                </c:pt>
                <c:pt idx="16">
                  <c:v>1.9085431038961049</c:v>
                </c:pt>
                <c:pt idx="17">
                  <c:v>1.9085431038961049</c:v>
                </c:pt>
                <c:pt idx="18">
                  <c:v>1.9085431038961049</c:v>
                </c:pt>
                <c:pt idx="19">
                  <c:v>1.9085431038961049</c:v>
                </c:pt>
                <c:pt idx="20">
                  <c:v>1.9085431038961049</c:v>
                </c:pt>
                <c:pt idx="21">
                  <c:v>1.9085431038961049</c:v>
                </c:pt>
                <c:pt idx="22">
                  <c:v>1.9085431038961049</c:v>
                </c:pt>
                <c:pt idx="23">
                  <c:v>1.9085431038961049</c:v>
                </c:pt>
                <c:pt idx="24">
                  <c:v>1.9085431038961049</c:v>
                </c:pt>
                <c:pt idx="25">
                  <c:v>1.9085431038961049</c:v>
                </c:pt>
                <c:pt idx="26">
                  <c:v>1.9085431038961049</c:v>
                </c:pt>
                <c:pt idx="27">
                  <c:v>1.9085431038961049</c:v>
                </c:pt>
                <c:pt idx="28">
                  <c:v>1.9085431038961049</c:v>
                </c:pt>
                <c:pt idx="29">
                  <c:v>1.9085431038961049</c:v>
                </c:pt>
                <c:pt idx="30">
                  <c:v>1.9085431038961049</c:v>
                </c:pt>
                <c:pt idx="31">
                  <c:v>1.9085431038961049</c:v>
                </c:pt>
                <c:pt idx="32">
                  <c:v>1.9085431038961049</c:v>
                </c:pt>
                <c:pt idx="33">
                  <c:v>1.9085431038961049</c:v>
                </c:pt>
                <c:pt idx="34">
                  <c:v>1.9085431038961049</c:v>
                </c:pt>
                <c:pt idx="35">
                  <c:v>1.9085431038961049</c:v>
                </c:pt>
                <c:pt idx="36">
                  <c:v>1.9085431038961049</c:v>
                </c:pt>
                <c:pt idx="37">
                  <c:v>1.9085431038961049</c:v>
                </c:pt>
                <c:pt idx="38">
                  <c:v>1.9085431038961049</c:v>
                </c:pt>
                <c:pt idx="39">
                  <c:v>1.9085431038961049</c:v>
                </c:pt>
                <c:pt idx="40">
                  <c:v>1.9085431038961049</c:v>
                </c:pt>
                <c:pt idx="41">
                  <c:v>1.9085431038961049</c:v>
                </c:pt>
                <c:pt idx="42">
                  <c:v>1.9085431038961049</c:v>
                </c:pt>
                <c:pt idx="43">
                  <c:v>1.9085431038961049</c:v>
                </c:pt>
                <c:pt idx="44">
                  <c:v>1.9085431038961049</c:v>
                </c:pt>
                <c:pt idx="45">
                  <c:v>1.9085431038961049</c:v>
                </c:pt>
                <c:pt idx="46">
                  <c:v>1.9085431038961049</c:v>
                </c:pt>
                <c:pt idx="47">
                  <c:v>1.9085431038961049</c:v>
                </c:pt>
                <c:pt idx="48">
                  <c:v>1.9085431038961049</c:v>
                </c:pt>
                <c:pt idx="49">
                  <c:v>1.9085431038961049</c:v>
                </c:pt>
                <c:pt idx="50">
                  <c:v>1.9085431038961049</c:v>
                </c:pt>
                <c:pt idx="51">
                  <c:v>1.9085431038961049</c:v>
                </c:pt>
                <c:pt idx="52">
                  <c:v>1.9085431038961049</c:v>
                </c:pt>
                <c:pt idx="53">
                  <c:v>1.9085431038961049</c:v>
                </c:pt>
                <c:pt idx="54">
                  <c:v>1.9085431038961049</c:v>
                </c:pt>
                <c:pt idx="55">
                  <c:v>1.9085431038961049</c:v>
                </c:pt>
                <c:pt idx="56">
                  <c:v>1.9085431038961049</c:v>
                </c:pt>
                <c:pt idx="57">
                  <c:v>1.9085431038961049</c:v>
                </c:pt>
                <c:pt idx="58">
                  <c:v>1.9085431038961049</c:v>
                </c:pt>
                <c:pt idx="59">
                  <c:v>1.9085431038961049</c:v>
                </c:pt>
                <c:pt idx="60">
                  <c:v>1.9085431038961049</c:v>
                </c:pt>
                <c:pt idx="61">
                  <c:v>1.9085431038961049</c:v>
                </c:pt>
                <c:pt idx="62">
                  <c:v>1.9085431038961049</c:v>
                </c:pt>
                <c:pt idx="63">
                  <c:v>1.9085431038961049</c:v>
                </c:pt>
                <c:pt idx="64">
                  <c:v>1.9085431038961049</c:v>
                </c:pt>
                <c:pt idx="65">
                  <c:v>1.9085431038961049</c:v>
                </c:pt>
                <c:pt idx="66">
                  <c:v>1.9085431038961049</c:v>
                </c:pt>
                <c:pt idx="67">
                  <c:v>1.9085431038961049</c:v>
                </c:pt>
                <c:pt idx="68">
                  <c:v>1.9085431038961049</c:v>
                </c:pt>
                <c:pt idx="69">
                  <c:v>1.9085431038961049</c:v>
                </c:pt>
                <c:pt idx="70">
                  <c:v>1.9085431038961049</c:v>
                </c:pt>
                <c:pt idx="71">
                  <c:v>1.9085431038961049</c:v>
                </c:pt>
                <c:pt idx="72">
                  <c:v>1.9085431038961049</c:v>
                </c:pt>
                <c:pt idx="73">
                  <c:v>1.9085431038961049</c:v>
                </c:pt>
                <c:pt idx="74">
                  <c:v>1.9085431038961049</c:v>
                </c:pt>
                <c:pt idx="75">
                  <c:v>1.9085431038961049</c:v>
                </c:pt>
                <c:pt idx="76">
                  <c:v>1.9085431038961049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56472"/>
        <c:axId val="230456864"/>
      </c:scatterChart>
      <c:valAx>
        <c:axId val="230456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0456864"/>
        <c:crosses val="autoZero"/>
        <c:crossBetween val="midCat"/>
      </c:valAx>
      <c:valAx>
        <c:axId val="23045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0456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457648"/>
        <c:axId val="230458040"/>
      </c:barChart>
      <c:catAx>
        <c:axId val="230457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58040"/>
        <c:crosses val="autoZero"/>
        <c:auto val="1"/>
        <c:lblAlgn val="ctr"/>
        <c:lblOffset val="100"/>
        <c:noMultiLvlLbl val="0"/>
      </c:catAx>
      <c:valAx>
        <c:axId val="23045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5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"/>
  <sheetViews>
    <sheetView zoomScale="70" zoomScaleNormal="70" workbookViewId="0">
      <pane ySplit="4815" topLeftCell="A59" activePane="bottomLeft"/>
      <selection activeCell="C2" sqref="C2"/>
      <selection pane="bottomLeft" activeCell="D70" sqref="C2:D7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9754.859375</v>
      </c>
      <c r="D2" s="5">
        <v>9879</v>
      </c>
      <c r="E2" s="5">
        <f t="shared" ref="E2:E7" si="0">D2-C2</f>
        <v>124.140625</v>
      </c>
      <c r="F2">
        <f t="shared" ref="F2:F7" si="1">AVERAGE(C2,D2)</f>
        <v>9816.9296875</v>
      </c>
      <c r="G2">
        <f>$G$75</f>
        <v>84.946298705432156</v>
      </c>
      <c r="H2">
        <f>$G$76</f>
        <v>201.12306572935054</v>
      </c>
      <c r="I2">
        <f>$E$71</f>
        <v>143.03468221739135</v>
      </c>
      <c r="J2">
        <f t="shared" ref="J2:J7" si="2">(E2/D2)*100</f>
        <v>1.2566112460775383</v>
      </c>
      <c r="O2">
        <f>D2/C2</f>
        <v>1.0127260291745621</v>
      </c>
      <c r="Y2" s="5"/>
    </row>
    <row r="3" spans="2:26" x14ac:dyDescent="0.25">
      <c r="B3" s="1">
        <v>2</v>
      </c>
      <c r="C3" s="5">
        <v>9756.7431639999995</v>
      </c>
      <c r="D3" s="5">
        <v>9893.0966800000006</v>
      </c>
      <c r="E3" s="5">
        <f t="shared" si="0"/>
        <v>136.35351600000104</v>
      </c>
      <c r="F3">
        <f t="shared" si="1"/>
        <v>9824.919922000001</v>
      </c>
      <c r="G3">
        <f>$G$75</f>
        <v>84.946298705432156</v>
      </c>
      <c r="H3">
        <f>$G$76</f>
        <v>201.12306572935054</v>
      </c>
      <c r="I3">
        <f>$E$71</f>
        <v>143.03468221739135</v>
      </c>
      <c r="J3">
        <f t="shared" si="2"/>
        <v>1.37826931657966</v>
      </c>
      <c r="L3" s="16"/>
      <c r="O3">
        <f t="shared" ref="O3:O41" si="3">D3/C3</f>
        <v>1.0139753105834652</v>
      </c>
      <c r="Y3" s="5"/>
    </row>
    <row r="4" spans="2:26" x14ac:dyDescent="0.25">
      <c r="B4" s="1">
        <v>3</v>
      </c>
      <c r="C4" s="5">
        <v>9750.1396480000003</v>
      </c>
      <c r="D4" s="5">
        <v>9880.2597659999992</v>
      </c>
      <c r="E4" s="5">
        <f t="shared" si="0"/>
        <v>130.12011799999891</v>
      </c>
      <c r="F4">
        <f t="shared" si="1"/>
        <v>9815.1997069999998</v>
      </c>
      <c r="G4">
        <f>$G$75</f>
        <v>84.946298705432156</v>
      </c>
      <c r="H4">
        <f>$G$76</f>
        <v>201.12306572935054</v>
      </c>
      <c r="I4">
        <f>$E$71</f>
        <v>143.03468221739135</v>
      </c>
      <c r="J4">
        <f t="shared" si="2"/>
        <v>1.3169706169848785</v>
      </c>
      <c r="O4">
        <f t="shared" si="3"/>
        <v>1.0133454619828639</v>
      </c>
      <c r="Y4" s="5"/>
    </row>
    <row r="5" spans="2:26" x14ac:dyDescent="0.25">
      <c r="B5" s="1">
        <v>4</v>
      </c>
      <c r="C5" s="5">
        <v>9751.2646480000003</v>
      </c>
      <c r="D5" s="5">
        <v>9940.0439449999994</v>
      </c>
      <c r="E5" s="5">
        <f t="shared" si="0"/>
        <v>188.77929699999913</v>
      </c>
      <c r="F5">
        <f t="shared" si="1"/>
        <v>9845.6542965000008</v>
      </c>
      <c r="G5">
        <f>$G$75</f>
        <v>84.946298705432156</v>
      </c>
      <c r="H5">
        <f>$G$76</f>
        <v>201.12306572935054</v>
      </c>
      <c r="I5">
        <f>$E$71</f>
        <v>143.03468221739135</v>
      </c>
      <c r="J5">
        <f t="shared" si="2"/>
        <v>1.8991797022684003</v>
      </c>
      <c r="O5">
        <f t="shared" si="3"/>
        <v>1.0193594681115252</v>
      </c>
      <c r="Y5" s="5"/>
    </row>
    <row r="6" spans="2:26" x14ac:dyDescent="0.25">
      <c r="B6" s="1">
        <v>6</v>
      </c>
      <c r="C6" s="5">
        <v>9762.5292969999991</v>
      </c>
      <c r="D6" s="5">
        <v>9922.1347659999992</v>
      </c>
      <c r="E6" s="5">
        <f t="shared" si="0"/>
        <v>159.60546900000008</v>
      </c>
      <c r="F6">
        <f t="shared" si="1"/>
        <v>9842.3320314999983</v>
      </c>
      <c r="G6">
        <f>$G$75</f>
        <v>84.946298705432156</v>
      </c>
      <c r="H6">
        <f>$G$76</f>
        <v>201.12306572935054</v>
      </c>
      <c r="I6">
        <f>$E$71</f>
        <v>143.03468221739135</v>
      </c>
      <c r="J6">
        <f t="shared" si="2"/>
        <v>1.6085799353070398</v>
      </c>
      <c r="O6">
        <f t="shared" si="3"/>
        <v>1.0163487825894717</v>
      </c>
      <c r="Y6" s="5"/>
    </row>
    <row r="7" spans="2:26" x14ac:dyDescent="0.25">
      <c r="B7" s="1">
        <v>7</v>
      </c>
      <c r="C7" s="5">
        <v>9768.7099610000005</v>
      </c>
      <c r="D7" s="5">
        <v>9892.9296880000002</v>
      </c>
      <c r="E7" s="5">
        <f t="shared" si="0"/>
        <v>124.21972699999969</v>
      </c>
      <c r="F7">
        <f t="shared" si="1"/>
        <v>9830.8198245000003</v>
      </c>
      <c r="G7">
        <f>$G$75</f>
        <v>84.946298705432156</v>
      </c>
      <c r="H7">
        <f>$G$76</f>
        <v>201.12306572935054</v>
      </c>
      <c r="I7">
        <f>$E$71</f>
        <v>143.03468221739135</v>
      </c>
      <c r="J7">
        <f t="shared" si="2"/>
        <v>1.2556414623129957</v>
      </c>
      <c r="O7">
        <f t="shared" si="3"/>
        <v>1.0127160830340882</v>
      </c>
      <c r="Y7" s="5"/>
    </row>
    <row r="8" spans="2:26" x14ac:dyDescent="0.25">
      <c r="B8" s="1">
        <v>8</v>
      </c>
      <c r="C8" s="5">
        <v>9763.1552730000003</v>
      </c>
      <c r="D8" s="5">
        <v>9886.6875</v>
      </c>
      <c r="E8" s="5">
        <f t="shared" ref="E8:E41" si="4">D8-C8</f>
        <v>123.53222699999969</v>
      </c>
      <c r="F8">
        <f t="shared" ref="F8:F18" si="5">AVERAGE(C8,D8)</f>
        <v>9824.9213865000002</v>
      </c>
      <c r="G8">
        <f>$G$75</f>
        <v>84.946298705432156</v>
      </c>
      <c r="H8">
        <f>$G$76</f>
        <v>201.12306572935054</v>
      </c>
      <c r="I8">
        <f>$E$71</f>
        <v>143.03468221739135</v>
      </c>
      <c r="J8">
        <f t="shared" ref="J8:J41" si="6">(E8/D8)*100</f>
        <v>1.2494804452957544</v>
      </c>
      <c r="O8">
        <f t="shared" si="3"/>
        <v>1.0126528999637676</v>
      </c>
      <c r="Y8" s="5"/>
    </row>
    <row r="9" spans="2:26" x14ac:dyDescent="0.25">
      <c r="B9" s="1">
        <v>9</v>
      </c>
      <c r="C9" s="5">
        <v>9613.0859380000002</v>
      </c>
      <c r="D9" s="5">
        <v>9748.6054690000001</v>
      </c>
      <c r="E9" s="5">
        <f t="shared" si="4"/>
        <v>135.51953099999992</v>
      </c>
      <c r="F9">
        <f t="shared" si="5"/>
        <v>9680.8457034999992</v>
      </c>
      <c r="G9">
        <f>$G$75</f>
        <v>84.946298705432156</v>
      </c>
      <c r="H9">
        <f>$G$76</f>
        <v>201.12306572935054</v>
      </c>
      <c r="I9">
        <f>$E$71</f>
        <v>143.03468221739135</v>
      </c>
      <c r="J9">
        <f t="shared" si="6"/>
        <v>1.3901427381684917</v>
      </c>
      <c r="O9">
        <f t="shared" si="3"/>
        <v>1.0140974013832851</v>
      </c>
      <c r="Y9" s="5"/>
    </row>
    <row r="10" spans="2:26" x14ac:dyDescent="0.25">
      <c r="B10" s="1">
        <v>10</v>
      </c>
      <c r="C10" s="5">
        <v>9648.7119139999995</v>
      </c>
      <c r="D10" s="5">
        <v>9719.7705079999996</v>
      </c>
      <c r="E10" s="5">
        <f t="shared" si="4"/>
        <v>71.058594000000085</v>
      </c>
      <c r="F10">
        <f t="shared" si="5"/>
        <v>9684.2412110000005</v>
      </c>
      <c r="G10">
        <f>$G$75</f>
        <v>84.946298705432156</v>
      </c>
      <c r="H10">
        <f>$G$76</f>
        <v>201.12306572935054</v>
      </c>
      <c r="I10">
        <f>$E$71</f>
        <v>143.03468221739135</v>
      </c>
      <c r="J10">
        <f t="shared" si="6"/>
        <v>0.73107275466549615</v>
      </c>
      <c r="O10">
        <f t="shared" si="3"/>
        <v>1.0073645678960417</v>
      </c>
      <c r="Y10" s="5"/>
    </row>
    <row r="11" spans="2:26" x14ac:dyDescent="0.25">
      <c r="B11" s="1">
        <v>11</v>
      </c>
      <c r="C11" s="5">
        <v>9637.8085940000001</v>
      </c>
      <c r="D11" s="5">
        <v>9808.5097659999992</v>
      </c>
      <c r="E11" s="5">
        <f t="shared" si="4"/>
        <v>170.70117199999913</v>
      </c>
      <c r="F11">
        <f t="shared" si="5"/>
        <v>9723.1591799999987</v>
      </c>
      <c r="G11">
        <f>$G$75</f>
        <v>84.946298705432156</v>
      </c>
      <c r="H11">
        <f>$G$76</f>
        <v>201.12306572935054</v>
      </c>
      <c r="I11">
        <f>$E$71</f>
        <v>143.03468221739135</v>
      </c>
      <c r="J11">
        <f t="shared" si="6"/>
        <v>1.740337483189484</v>
      </c>
      <c r="O11">
        <f t="shared" si="3"/>
        <v>1.017711616736845</v>
      </c>
      <c r="Y11" s="5"/>
    </row>
    <row r="12" spans="2:26" x14ac:dyDescent="0.25">
      <c r="B12" s="1">
        <v>12</v>
      </c>
      <c r="C12" s="5">
        <v>9636.6435550000006</v>
      </c>
      <c r="D12" s="5">
        <v>9830.3798829999996</v>
      </c>
      <c r="E12" s="5">
        <f t="shared" si="4"/>
        <v>193.73632799999905</v>
      </c>
      <c r="F12">
        <f t="shared" si="5"/>
        <v>9733.5117190000001</v>
      </c>
      <c r="G12">
        <f>$G$75</f>
        <v>84.946298705432156</v>
      </c>
      <c r="H12">
        <f>$G$76</f>
        <v>201.12306572935054</v>
      </c>
      <c r="I12">
        <f>$E$71</f>
        <v>143.03468221739135</v>
      </c>
      <c r="J12">
        <f t="shared" si="6"/>
        <v>1.9707918748392794</v>
      </c>
      <c r="O12">
        <f t="shared" si="3"/>
        <v>1.0201041292950468</v>
      </c>
      <c r="Y12" s="5"/>
    </row>
    <row r="13" spans="2:26" x14ac:dyDescent="0.25">
      <c r="B13" s="1">
        <v>14</v>
      </c>
      <c r="C13" s="5">
        <v>9640.875</v>
      </c>
      <c r="D13" s="5">
        <v>9740.3115230000003</v>
      </c>
      <c r="E13" s="5">
        <f t="shared" si="4"/>
        <v>99.436523000000307</v>
      </c>
      <c r="F13">
        <f t="shared" si="5"/>
        <v>9690.5932615000002</v>
      </c>
      <c r="G13">
        <f>$G$75</f>
        <v>84.946298705432156</v>
      </c>
      <c r="H13">
        <f>$G$76</f>
        <v>201.12306572935054</v>
      </c>
      <c r="I13">
        <f>$E$71</f>
        <v>143.03468221739135</v>
      </c>
      <c r="J13">
        <f t="shared" si="6"/>
        <v>1.020876208786534</v>
      </c>
      <c r="O13">
        <f t="shared" si="3"/>
        <v>1.0103140558299948</v>
      </c>
      <c r="Y13" s="5"/>
    </row>
    <row r="14" spans="2:26" x14ac:dyDescent="0.25">
      <c r="B14" s="1">
        <v>16</v>
      </c>
      <c r="C14">
        <v>9624.9316409999992</v>
      </c>
      <c r="D14">
        <v>9797.9169920000004</v>
      </c>
      <c r="E14" s="5">
        <f t="shared" si="4"/>
        <v>172.98535100000117</v>
      </c>
      <c r="F14">
        <f t="shared" si="5"/>
        <v>9711.4243165000007</v>
      </c>
      <c r="G14">
        <f>$G$75</f>
        <v>84.946298705432156</v>
      </c>
      <c r="H14">
        <f>$G$76</f>
        <v>201.12306572935054</v>
      </c>
      <c r="I14">
        <f>$E$71</f>
        <v>143.03468221739135</v>
      </c>
      <c r="J14">
        <f t="shared" si="6"/>
        <v>1.7655319099074192</v>
      </c>
      <c r="O14">
        <f t="shared" si="3"/>
        <v>1.0179726316458315</v>
      </c>
      <c r="Y14" s="5"/>
    </row>
    <row r="15" spans="2:26" x14ac:dyDescent="0.25">
      <c r="B15" s="1">
        <v>18</v>
      </c>
      <c r="C15">
        <v>9754.859375</v>
      </c>
      <c r="D15">
        <v>9879</v>
      </c>
      <c r="E15" s="5">
        <f t="shared" si="4"/>
        <v>124.140625</v>
      </c>
      <c r="F15">
        <f t="shared" si="5"/>
        <v>9816.9296875</v>
      </c>
      <c r="G15">
        <f>$G$75</f>
        <v>84.946298705432156</v>
      </c>
      <c r="H15">
        <f>$G$76</f>
        <v>201.12306572935054</v>
      </c>
      <c r="I15">
        <f>$E$71</f>
        <v>143.03468221739135</v>
      </c>
      <c r="J15">
        <f t="shared" si="6"/>
        <v>1.2566112460775383</v>
      </c>
      <c r="O15">
        <f t="shared" si="3"/>
        <v>1.0127260291745621</v>
      </c>
      <c r="Y15" s="5"/>
    </row>
    <row r="16" spans="2:26" x14ac:dyDescent="0.25">
      <c r="B16" s="1">
        <v>19</v>
      </c>
      <c r="C16">
        <v>9756.7431639999995</v>
      </c>
      <c r="D16">
        <v>9893.0966800000006</v>
      </c>
      <c r="E16" s="5">
        <f t="shared" si="4"/>
        <v>136.35351600000104</v>
      </c>
      <c r="F16">
        <f t="shared" si="5"/>
        <v>9824.919922000001</v>
      </c>
      <c r="G16">
        <f>$G$75</f>
        <v>84.946298705432156</v>
      </c>
      <c r="H16">
        <f>$G$76</f>
        <v>201.12306572935054</v>
      </c>
      <c r="I16">
        <f>$E$71</f>
        <v>143.03468221739135</v>
      </c>
      <c r="J16">
        <f t="shared" si="6"/>
        <v>1.37826931657966</v>
      </c>
      <c r="O16">
        <f t="shared" si="3"/>
        <v>1.0139753105834652</v>
      </c>
      <c r="Y16" s="5"/>
    </row>
    <row r="17" spans="2:25" x14ac:dyDescent="0.25">
      <c r="B17" s="1">
        <v>20</v>
      </c>
      <c r="C17">
        <v>9750.1396480000003</v>
      </c>
      <c r="D17">
        <v>9880.2597659999992</v>
      </c>
      <c r="E17" s="5">
        <f t="shared" si="4"/>
        <v>130.12011799999891</v>
      </c>
      <c r="F17">
        <f t="shared" si="5"/>
        <v>9815.1997069999998</v>
      </c>
      <c r="G17">
        <f>$G$75</f>
        <v>84.946298705432156</v>
      </c>
      <c r="H17">
        <f>$G$76</f>
        <v>201.12306572935054</v>
      </c>
      <c r="I17">
        <f>$E$71</f>
        <v>143.03468221739135</v>
      </c>
      <c r="J17">
        <f t="shared" si="6"/>
        <v>1.3169706169848785</v>
      </c>
      <c r="O17">
        <f t="shared" si="3"/>
        <v>1.0133454619828639</v>
      </c>
      <c r="Y17" s="5"/>
    </row>
    <row r="18" spans="2:25" x14ac:dyDescent="0.25">
      <c r="B18" s="1">
        <v>21</v>
      </c>
      <c r="C18">
        <v>9751.2646480000003</v>
      </c>
      <c r="D18">
        <v>9940.0439449999994</v>
      </c>
      <c r="E18" s="5">
        <f t="shared" si="4"/>
        <v>188.77929699999913</v>
      </c>
      <c r="F18">
        <f t="shared" si="5"/>
        <v>9845.6542965000008</v>
      </c>
      <c r="G18">
        <f>$G$75</f>
        <v>84.946298705432156</v>
      </c>
      <c r="H18">
        <f>$G$76</f>
        <v>201.12306572935054</v>
      </c>
      <c r="I18">
        <f>$E$71</f>
        <v>143.03468221739135</v>
      </c>
      <c r="J18">
        <f t="shared" si="6"/>
        <v>1.8991797022684003</v>
      </c>
      <c r="O18">
        <f t="shared" si="3"/>
        <v>1.0193594681115252</v>
      </c>
      <c r="Y18" s="5"/>
    </row>
    <row r="19" spans="2:25" x14ac:dyDescent="0.25">
      <c r="B19" s="1">
        <v>24</v>
      </c>
      <c r="C19">
        <v>9762.5292969999991</v>
      </c>
      <c r="D19">
        <v>9922.1347659999992</v>
      </c>
      <c r="E19" s="5">
        <f t="shared" si="4"/>
        <v>159.60546900000008</v>
      </c>
      <c r="F19">
        <f t="shared" ref="F19:F40" si="7">AVERAGE(C19,D19)</f>
        <v>9842.3320314999983</v>
      </c>
      <c r="G19">
        <f>$G$75</f>
        <v>84.946298705432156</v>
      </c>
      <c r="H19">
        <f>$G$76</f>
        <v>201.12306572935054</v>
      </c>
      <c r="I19">
        <f>$E$71</f>
        <v>143.03468221739135</v>
      </c>
      <c r="J19">
        <f t="shared" si="6"/>
        <v>1.6085799353070398</v>
      </c>
      <c r="O19">
        <f t="shared" si="3"/>
        <v>1.0163487825894717</v>
      </c>
      <c r="Y19" s="5"/>
    </row>
    <row r="20" spans="2:25" x14ac:dyDescent="0.25">
      <c r="B20" s="1">
        <v>25</v>
      </c>
      <c r="C20">
        <v>9768.7099610000005</v>
      </c>
      <c r="D20">
        <v>9892.9296880000002</v>
      </c>
      <c r="E20" s="5">
        <f t="shared" si="4"/>
        <v>124.21972699999969</v>
      </c>
      <c r="F20">
        <f t="shared" si="7"/>
        <v>9830.8198245000003</v>
      </c>
      <c r="G20">
        <f>$G$75</f>
        <v>84.946298705432156</v>
      </c>
      <c r="H20">
        <f>$G$76</f>
        <v>201.12306572935054</v>
      </c>
      <c r="I20">
        <f>$E$71</f>
        <v>143.03468221739135</v>
      </c>
      <c r="J20">
        <f t="shared" si="6"/>
        <v>1.2556414623129957</v>
      </c>
      <c r="O20">
        <f t="shared" si="3"/>
        <v>1.0127160830340882</v>
      </c>
      <c r="Y20" s="5"/>
    </row>
    <row r="21" spans="2:25" x14ac:dyDescent="0.25">
      <c r="B21" s="1">
        <v>26</v>
      </c>
      <c r="C21">
        <v>9763.1552730000003</v>
      </c>
      <c r="D21">
        <v>9886.6875</v>
      </c>
      <c r="E21" s="5">
        <f t="shared" si="4"/>
        <v>123.53222699999969</v>
      </c>
      <c r="F21">
        <f t="shared" si="7"/>
        <v>9824.9213865000002</v>
      </c>
      <c r="G21">
        <f>$G$75</f>
        <v>84.946298705432156</v>
      </c>
      <c r="H21">
        <f>$G$76</f>
        <v>201.12306572935054</v>
      </c>
      <c r="I21">
        <f>$E$71</f>
        <v>143.03468221739135</v>
      </c>
      <c r="J21">
        <f t="shared" si="6"/>
        <v>1.2494804452957544</v>
      </c>
      <c r="O21">
        <f t="shared" si="3"/>
        <v>1.0126528999637676</v>
      </c>
      <c r="Y21" s="5"/>
    </row>
    <row r="22" spans="2:25" x14ac:dyDescent="0.25">
      <c r="B22" s="1">
        <v>27</v>
      </c>
      <c r="C22">
        <v>14528.742188</v>
      </c>
      <c r="D22">
        <v>14693.324219</v>
      </c>
      <c r="E22" s="5">
        <f t="shared" si="4"/>
        <v>164.58203099999992</v>
      </c>
      <c r="F22">
        <f t="shared" si="7"/>
        <v>14611.033203499999</v>
      </c>
      <c r="G22">
        <f>$G$75</f>
        <v>84.946298705432156</v>
      </c>
      <c r="H22">
        <f>$G$76</f>
        <v>201.12306572935054</v>
      </c>
      <c r="I22">
        <f>$E$71</f>
        <v>143.03468221739135</v>
      </c>
      <c r="J22">
        <f t="shared" si="6"/>
        <v>1.1201143359184724</v>
      </c>
      <c r="O22">
        <f t="shared" si="3"/>
        <v>1.0113280302499921</v>
      </c>
      <c r="Y22" s="5"/>
    </row>
    <row r="23" spans="2:25" x14ac:dyDescent="0.25">
      <c r="B23" s="1">
        <v>30</v>
      </c>
      <c r="C23">
        <v>14523.212890999999</v>
      </c>
      <c r="D23">
        <v>14697.329102</v>
      </c>
      <c r="E23" s="5">
        <f t="shared" si="4"/>
        <v>174.11621100000048</v>
      </c>
      <c r="F23">
        <f t="shared" si="7"/>
        <v>14610.270996499999</v>
      </c>
      <c r="G23">
        <f>$G$75</f>
        <v>84.946298705432156</v>
      </c>
      <c r="H23">
        <f>$G$76</f>
        <v>201.12306572935054</v>
      </c>
      <c r="I23">
        <f>$E$71</f>
        <v>143.03468221739135</v>
      </c>
      <c r="J23">
        <f t="shared" si="6"/>
        <v>1.184679269217064</v>
      </c>
      <c r="O23">
        <f t="shared" si="3"/>
        <v>1.0119888217784028</v>
      </c>
      <c r="Y23" s="5"/>
    </row>
    <row r="24" spans="2:25" x14ac:dyDescent="0.25">
      <c r="B24" s="1">
        <v>31</v>
      </c>
      <c r="C24">
        <v>14534.889648</v>
      </c>
      <c r="D24">
        <v>14636.855469</v>
      </c>
      <c r="E24" s="5">
        <f t="shared" si="4"/>
        <v>101.96582099999978</v>
      </c>
      <c r="F24">
        <f t="shared" si="7"/>
        <v>14585.872558499999</v>
      </c>
      <c r="G24">
        <f>$G$75</f>
        <v>84.946298705432156</v>
      </c>
      <c r="H24">
        <f>$G$76</f>
        <v>201.12306572935054</v>
      </c>
      <c r="I24">
        <f>$E$71</f>
        <v>143.03468221739135</v>
      </c>
      <c r="J24">
        <f t="shared" si="6"/>
        <v>0.69663747938180709</v>
      </c>
      <c r="O24">
        <f t="shared" si="3"/>
        <v>1.0070152456241064</v>
      </c>
      <c r="Y24" s="5"/>
    </row>
    <row r="25" spans="2:25" x14ac:dyDescent="0.25">
      <c r="B25" s="1">
        <v>32</v>
      </c>
      <c r="C25">
        <v>14538.823242</v>
      </c>
      <c r="D25">
        <v>14662.554688</v>
      </c>
      <c r="E25" s="5">
        <f t="shared" si="4"/>
        <v>123.73144599999978</v>
      </c>
      <c r="F25">
        <f t="shared" si="7"/>
        <v>14600.688965000001</v>
      </c>
      <c r="G25">
        <f>$G$75</f>
        <v>84.946298705432156</v>
      </c>
      <c r="H25">
        <f>$G$76</f>
        <v>201.12306572935054</v>
      </c>
      <c r="I25">
        <f>$E$71</f>
        <v>143.03468221739135</v>
      </c>
      <c r="J25">
        <f t="shared" si="6"/>
        <v>0.84386008190825701</v>
      </c>
      <c r="O25">
        <f t="shared" si="3"/>
        <v>1.0085104168295109</v>
      </c>
      <c r="Y25" s="5"/>
    </row>
    <row r="26" spans="2:25" x14ac:dyDescent="0.25">
      <c r="B26" s="1">
        <v>33</v>
      </c>
      <c r="C26">
        <v>14513.841796999999</v>
      </c>
      <c r="D26">
        <v>14622.313477</v>
      </c>
      <c r="E26" s="5">
        <f t="shared" si="4"/>
        <v>108.47168000000056</v>
      </c>
      <c r="F26">
        <f t="shared" si="7"/>
        <v>14568.077636999999</v>
      </c>
      <c r="G26">
        <f>$G$75</f>
        <v>84.946298705432156</v>
      </c>
      <c r="H26">
        <f>$G$76</f>
        <v>201.12306572935054</v>
      </c>
      <c r="I26">
        <f>$E$71</f>
        <v>143.03468221739135</v>
      </c>
      <c r="J26">
        <f t="shared" si="6"/>
        <v>0.74182296919444268</v>
      </c>
      <c r="O26">
        <f t="shared" si="3"/>
        <v>1.0074736711008123</v>
      </c>
      <c r="Y26" s="5"/>
    </row>
    <row r="27" spans="2:25" x14ac:dyDescent="0.25">
      <c r="B27" s="1">
        <v>34</v>
      </c>
      <c r="C27">
        <v>14516.212890999999</v>
      </c>
      <c r="D27">
        <v>14660.489258</v>
      </c>
      <c r="E27" s="5">
        <f t="shared" si="4"/>
        <v>144.27636700000039</v>
      </c>
      <c r="F27">
        <f t="shared" si="7"/>
        <v>14588.351074499999</v>
      </c>
      <c r="G27">
        <f>$G$75</f>
        <v>84.946298705432156</v>
      </c>
      <c r="H27">
        <f>$G$76</f>
        <v>201.12306572935054</v>
      </c>
      <c r="I27">
        <f>$E$71</f>
        <v>143.03468221739135</v>
      </c>
      <c r="J27">
        <f t="shared" si="6"/>
        <v>0.98411699951467191</v>
      </c>
      <c r="O27">
        <f t="shared" si="3"/>
        <v>1.0099389811987016</v>
      </c>
      <c r="Y27" s="5"/>
    </row>
    <row r="28" spans="2:25" x14ac:dyDescent="0.25">
      <c r="B28" s="1">
        <v>35</v>
      </c>
      <c r="C28">
        <v>12774.911133</v>
      </c>
      <c r="D28">
        <v>12889.724609000001</v>
      </c>
      <c r="E28" s="5">
        <f t="shared" si="4"/>
        <v>114.81347600000117</v>
      </c>
      <c r="F28">
        <f t="shared" si="7"/>
        <v>12832.317870999999</v>
      </c>
      <c r="G28">
        <f>$G$75</f>
        <v>84.946298705432156</v>
      </c>
      <c r="H28">
        <f>$G$76</f>
        <v>201.12306572935054</v>
      </c>
      <c r="I28">
        <f>$E$71</f>
        <v>143.03468221739135</v>
      </c>
      <c r="J28">
        <f t="shared" si="6"/>
        <v>0.89073645467828599</v>
      </c>
      <c r="O28">
        <f t="shared" si="3"/>
        <v>1.0089874187620309</v>
      </c>
      <c r="Y28" s="5"/>
    </row>
    <row r="29" spans="2:25" x14ac:dyDescent="0.25">
      <c r="B29" s="1">
        <v>36</v>
      </c>
      <c r="C29">
        <v>12774.844727</v>
      </c>
      <c r="D29">
        <v>12913.550781</v>
      </c>
      <c r="E29" s="5">
        <f t="shared" si="4"/>
        <v>138.70605400000022</v>
      </c>
      <c r="F29">
        <f t="shared" si="7"/>
        <v>12844.197754000001</v>
      </c>
      <c r="G29">
        <f>$G$75</f>
        <v>84.946298705432156</v>
      </c>
      <c r="H29">
        <f>$G$76</f>
        <v>201.12306572935054</v>
      </c>
      <c r="I29">
        <f>$E$71</f>
        <v>143.03468221739135</v>
      </c>
      <c r="J29">
        <f t="shared" si="6"/>
        <v>1.0741124292791846</v>
      </c>
      <c r="O29">
        <f t="shared" si="3"/>
        <v>1.0108577487213477</v>
      </c>
      <c r="Y29" s="5"/>
    </row>
    <row r="30" spans="2:25" x14ac:dyDescent="0.25">
      <c r="B30" s="1">
        <v>37</v>
      </c>
      <c r="C30">
        <v>12792.451171999999</v>
      </c>
      <c r="D30">
        <v>12868.282227</v>
      </c>
      <c r="E30" s="5">
        <f t="shared" si="4"/>
        <v>75.831055000000561</v>
      </c>
      <c r="F30">
        <f t="shared" si="7"/>
        <v>12830.366699499999</v>
      </c>
      <c r="G30">
        <f>$G$75</f>
        <v>84.946298705432156</v>
      </c>
      <c r="H30">
        <f>$G$76</f>
        <v>201.12306572935054</v>
      </c>
      <c r="I30">
        <f>$E$71</f>
        <v>143.03468221739135</v>
      </c>
      <c r="J30">
        <f t="shared" si="6"/>
        <v>0.58928653927789365</v>
      </c>
      <c r="O30">
        <f t="shared" si="3"/>
        <v>1.0059277971031837</v>
      </c>
      <c r="Y30" s="5"/>
    </row>
    <row r="31" spans="2:25" x14ac:dyDescent="0.25">
      <c r="B31" s="1">
        <v>38</v>
      </c>
      <c r="C31">
        <v>12791.302734000001</v>
      </c>
      <c r="D31">
        <v>12883.296875</v>
      </c>
      <c r="E31" s="5">
        <f t="shared" si="4"/>
        <v>91.994140999999217</v>
      </c>
      <c r="F31">
        <f t="shared" si="7"/>
        <v>12837.2998045</v>
      </c>
      <c r="G31">
        <f>$G$75</f>
        <v>84.946298705432156</v>
      </c>
      <c r="H31">
        <f>$G$76</f>
        <v>201.12306572935054</v>
      </c>
      <c r="I31">
        <f>$E$71</f>
        <v>143.03468221739135</v>
      </c>
      <c r="J31">
        <f t="shared" si="6"/>
        <v>0.71405744890124812</v>
      </c>
      <c r="O31">
        <f t="shared" si="3"/>
        <v>1.0071919289937117</v>
      </c>
      <c r="Y31" s="5"/>
    </row>
    <row r="32" spans="2:25" x14ac:dyDescent="0.25">
      <c r="B32" s="1">
        <v>39</v>
      </c>
      <c r="C32">
        <v>12781.608398</v>
      </c>
      <c r="D32">
        <v>12904.576171999999</v>
      </c>
      <c r="E32" s="5">
        <f t="shared" si="4"/>
        <v>122.96777399999883</v>
      </c>
      <c r="F32">
        <f t="shared" si="7"/>
        <v>12843.092284999999</v>
      </c>
      <c r="G32">
        <f>$G$75</f>
        <v>84.946298705432156</v>
      </c>
      <c r="H32">
        <f>$G$76</f>
        <v>201.12306572935054</v>
      </c>
      <c r="I32">
        <f>$E$71</f>
        <v>143.03468221739135</v>
      </c>
      <c r="J32">
        <f t="shared" si="6"/>
        <v>0.95290052428696548</v>
      </c>
      <c r="O32">
        <f t="shared" si="3"/>
        <v>1.0096206807602743</v>
      </c>
      <c r="Y32" s="5"/>
    </row>
    <row r="33" spans="2:25" x14ac:dyDescent="0.25">
      <c r="B33" s="1">
        <v>40</v>
      </c>
      <c r="C33">
        <v>12766.797852</v>
      </c>
      <c r="D33">
        <v>12908.871094</v>
      </c>
      <c r="E33" s="5">
        <f t="shared" si="4"/>
        <v>142.07324200000039</v>
      </c>
      <c r="F33">
        <f t="shared" si="7"/>
        <v>12837.834472999999</v>
      </c>
      <c r="G33">
        <f>$G$75</f>
        <v>84.946298705432156</v>
      </c>
      <c r="H33">
        <f>$G$76</f>
        <v>201.12306572935054</v>
      </c>
      <c r="I33">
        <f>$E$71</f>
        <v>143.03468221739135</v>
      </c>
      <c r="J33">
        <f t="shared" si="6"/>
        <v>1.100586108308383</v>
      </c>
      <c r="O33">
        <f t="shared" si="3"/>
        <v>1.0111283380254779</v>
      </c>
      <c r="Y33" s="5"/>
    </row>
    <row r="34" spans="2:25" x14ac:dyDescent="0.25">
      <c r="B34" s="1">
        <v>41</v>
      </c>
      <c r="C34">
        <v>7824.15625</v>
      </c>
      <c r="D34">
        <v>7945.4833980000003</v>
      </c>
      <c r="E34" s="5">
        <f t="shared" si="4"/>
        <v>121.32714800000031</v>
      </c>
      <c r="F34">
        <f t="shared" si="7"/>
        <v>7884.8198240000002</v>
      </c>
      <c r="G34">
        <f>$G$75</f>
        <v>84.946298705432156</v>
      </c>
      <c r="H34">
        <f>$G$76</f>
        <v>201.12306572935054</v>
      </c>
      <c r="I34">
        <f>$E$71</f>
        <v>143.03468221739135</v>
      </c>
      <c r="J34">
        <f t="shared" si="6"/>
        <v>1.5269951735163176</v>
      </c>
      <c r="O34">
        <f t="shared" si="3"/>
        <v>1.0155067388895769</v>
      </c>
      <c r="Y34" s="5"/>
    </row>
    <row r="35" spans="2:25" x14ac:dyDescent="0.25">
      <c r="B35" s="1">
        <v>42</v>
      </c>
      <c r="C35">
        <v>7813.1289059999999</v>
      </c>
      <c r="D35">
        <v>7937.7626950000003</v>
      </c>
      <c r="E35" s="5">
        <f t="shared" si="4"/>
        <v>124.63378900000043</v>
      </c>
      <c r="F35">
        <f t="shared" si="7"/>
        <v>7875.4458004999997</v>
      </c>
      <c r="G35">
        <f>$G$75</f>
        <v>84.946298705432156</v>
      </c>
      <c r="H35">
        <f>$G$76</f>
        <v>201.12306572935054</v>
      </c>
      <c r="I35">
        <f>$E$71</f>
        <v>143.03468221739135</v>
      </c>
      <c r="J35">
        <f t="shared" si="6"/>
        <v>1.5701375033358871</v>
      </c>
      <c r="O35">
        <f t="shared" si="3"/>
        <v>1.0159518408693204</v>
      </c>
      <c r="Y35" s="5"/>
    </row>
    <row r="36" spans="2:25" x14ac:dyDescent="0.25">
      <c r="B36" s="1">
        <v>43</v>
      </c>
      <c r="C36">
        <v>7809.1005859999996</v>
      </c>
      <c r="D36">
        <v>7954.9780270000001</v>
      </c>
      <c r="E36" s="5">
        <f t="shared" si="4"/>
        <v>145.87744100000054</v>
      </c>
      <c r="F36">
        <f t="shared" si="7"/>
        <v>7882.0393064999998</v>
      </c>
      <c r="G36">
        <f>$G$75</f>
        <v>84.946298705432156</v>
      </c>
      <c r="H36">
        <f>$G$76</f>
        <v>201.12306572935054</v>
      </c>
      <c r="I36">
        <f>$E$71</f>
        <v>143.03468221739135</v>
      </c>
      <c r="J36">
        <f t="shared" si="6"/>
        <v>1.8337881073320097</v>
      </c>
      <c r="O36">
        <f t="shared" si="3"/>
        <v>1.0186804407746426</v>
      </c>
      <c r="Y36" s="5"/>
    </row>
    <row r="37" spans="2:25" x14ac:dyDescent="0.25">
      <c r="B37" s="1">
        <v>44</v>
      </c>
      <c r="C37">
        <v>7830.6767579999996</v>
      </c>
      <c r="D37">
        <v>7954.9248049999997</v>
      </c>
      <c r="E37" s="5">
        <f t="shared" si="4"/>
        <v>124.24804700000004</v>
      </c>
      <c r="F37">
        <f t="shared" si="7"/>
        <v>7892.8007815000001</v>
      </c>
      <c r="G37">
        <f>$G$75</f>
        <v>84.946298705432156</v>
      </c>
      <c r="H37">
        <f>$G$76</f>
        <v>201.12306572935054</v>
      </c>
      <c r="I37">
        <f>$E$71</f>
        <v>143.03468221739135</v>
      </c>
      <c r="J37">
        <f t="shared" si="6"/>
        <v>1.5619009613001622</v>
      </c>
      <c r="O37">
        <f t="shared" si="3"/>
        <v>1.0158668338433285</v>
      </c>
      <c r="Y37" s="5"/>
    </row>
    <row r="38" spans="2:25" x14ac:dyDescent="0.25">
      <c r="B38" s="1">
        <v>45</v>
      </c>
      <c r="C38">
        <v>7815.9287109999996</v>
      </c>
      <c r="D38">
        <v>7917.2539059999999</v>
      </c>
      <c r="E38" s="5">
        <f t="shared" si="4"/>
        <v>101.32519500000035</v>
      </c>
      <c r="F38">
        <f t="shared" si="7"/>
        <v>7866.5913084999993</v>
      </c>
      <c r="G38">
        <f>$G$75</f>
        <v>84.946298705432156</v>
      </c>
      <c r="H38">
        <f>$G$76</f>
        <v>201.12306572935054</v>
      </c>
      <c r="I38">
        <f>$E$71</f>
        <v>143.03468221739135</v>
      </c>
      <c r="J38">
        <f t="shared" si="6"/>
        <v>1.2798022673393388</v>
      </c>
      <c r="O38">
        <f t="shared" si="3"/>
        <v>1.012963935412742</v>
      </c>
      <c r="Y38" s="5"/>
    </row>
    <row r="39" spans="2:25" x14ac:dyDescent="0.25">
      <c r="B39" s="1">
        <v>46</v>
      </c>
      <c r="C39">
        <v>7816.0205079999996</v>
      </c>
      <c r="D39">
        <v>7929.2333980000003</v>
      </c>
      <c r="E39" s="5">
        <f t="shared" si="4"/>
        <v>113.2128900000007</v>
      </c>
      <c r="F39">
        <f t="shared" si="7"/>
        <v>7872.626953</v>
      </c>
      <c r="G39">
        <f>$G$75</f>
        <v>84.946298705432156</v>
      </c>
      <c r="H39">
        <f>$G$76</f>
        <v>201.12306572935054</v>
      </c>
      <c r="I39">
        <f>$E$71</f>
        <v>143.03468221739135</v>
      </c>
      <c r="J39">
        <f t="shared" si="6"/>
        <v>1.4277911157030201</v>
      </c>
      <c r="O39">
        <f t="shared" si="3"/>
        <v>1.0144847227414671</v>
      </c>
      <c r="Y39" s="5"/>
    </row>
    <row r="40" spans="2:25" x14ac:dyDescent="0.25">
      <c r="B40" s="1">
        <v>47</v>
      </c>
      <c r="C40">
        <v>7814.8530270000001</v>
      </c>
      <c r="D40">
        <v>7989.6884769999997</v>
      </c>
      <c r="E40" s="5">
        <f t="shared" si="4"/>
        <v>174.83544999999958</v>
      </c>
      <c r="F40">
        <f t="shared" si="7"/>
        <v>7902.2707520000004</v>
      </c>
      <c r="G40">
        <f>$G$75</f>
        <v>84.946298705432156</v>
      </c>
      <c r="H40">
        <f>$G$76</f>
        <v>201.12306572935054</v>
      </c>
      <c r="I40">
        <f>$E$71</f>
        <v>143.03468221739135</v>
      </c>
      <c r="J40">
        <f t="shared" si="6"/>
        <v>2.1882636663907511</v>
      </c>
      <c r="O40">
        <f t="shared" si="3"/>
        <v>1.0223721993741852</v>
      </c>
      <c r="Y40" s="5"/>
    </row>
    <row r="41" spans="2:25" s="5" customFormat="1" x14ac:dyDescent="0.25">
      <c r="B41" s="1">
        <v>49</v>
      </c>
      <c r="C41" s="5">
        <v>7799.001953</v>
      </c>
      <c r="D41" s="5">
        <v>7958.6767579999996</v>
      </c>
      <c r="E41" s="5">
        <f t="shared" si="4"/>
        <v>159.67480499999965</v>
      </c>
      <c r="F41" s="5">
        <f t="shared" ref="F41:F46" si="8">AVERAGE(C41,D41)</f>
        <v>7878.8393555000002</v>
      </c>
      <c r="G41">
        <f>$G$75</f>
        <v>84.946298705432156</v>
      </c>
      <c r="H41">
        <f>$G$76</f>
        <v>201.12306572935054</v>
      </c>
      <c r="I41">
        <f>$E$71</f>
        <v>143.03468221739135</v>
      </c>
      <c r="J41">
        <f t="shared" si="6"/>
        <v>2.0062984068236691</v>
      </c>
      <c r="O41">
        <f t="shared" si="3"/>
        <v>1.0204737485594011</v>
      </c>
      <c r="W41"/>
      <c r="X41"/>
    </row>
    <row r="42" spans="2:25" s="5" customFormat="1" x14ac:dyDescent="0.25">
      <c r="B42" s="1">
        <v>50</v>
      </c>
      <c r="C42" s="5">
        <v>7725.1831050000001</v>
      </c>
      <c r="D42" s="5">
        <v>7855.1826170000004</v>
      </c>
      <c r="E42" s="5">
        <f t="shared" ref="E42:E70" si="9">D42-C42</f>
        <v>129.99951200000032</v>
      </c>
      <c r="F42" s="5">
        <f t="shared" si="8"/>
        <v>7790.1828610000002</v>
      </c>
      <c r="G42">
        <f>$G$75</f>
        <v>84.946298705432156</v>
      </c>
      <c r="H42">
        <f>$G$76</f>
        <v>201.12306572935054</v>
      </c>
      <c r="I42">
        <f>$E$71</f>
        <v>143.03468221739135</v>
      </c>
      <c r="J42">
        <f t="shared" ref="J42:J46" si="10">(E42/D42)*100</f>
        <v>1.6549521295489484</v>
      </c>
      <c r="O42">
        <f t="shared" ref="O42:O70" si="11">D42/C42</f>
        <v>1.0168280169198656</v>
      </c>
      <c r="W42"/>
      <c r="X42"/>
    </row>
    <row r="43" spans="2:25" s="5" customFormat="1" x14ac:dyDescent="0.25">
      <c r="B43" s="1">
        <v>51</v>
      </c>
      <c r="C43" s="5">
        <v>7743.6303710000002</v>
      </c>
      <c r="D43" s="5">
        <v>7869.0903319999998</v>
      </c>
      <c r="E43" s="5">
        <f t="shared" si="9"/>
        <v>125.45996099999957</v>
      </c>
      <c r="F43" s="5">
        <f t="shared" si="8"/>
        <v>7806.3603514999995</v>
      </c>
      <c r="G43">
        <f>$G$75</f>
        <v>84.946298705432156</v>
      </c>
      <c r="H43">
        <f>$G$76</f>
        <v>201.12306572935054</v>
      </c>
      <c r="I43">
        <f>$E$71</f>
        <v>143.03468221739135</v>
      </c>
      <c r="J43">
        <f t="shared" si="10"/>
        <v>1.5943388080044165</v>
      </c>
      <c r="O43">
        <f t="shared" si="11"/>
        <v>1.0162016980394426</v>
      </c>
      <c r="W43"/>
      <c r="X43"/>
    </row>
    <row r="44" spans="2:25" x14ac:dyDescent="0.25">
      <c r="B44" s="1">
        <v>52</v>
      </c>
      <c r="C44">
        <v>7742.9658200000003</v>
      </c>
      <c r="D44">
        <v>7885.2265630000002</v>
      </c>
      <c r="E44" s="5">
        <f t="shared" si="9"/>
        <v>142.26074299999982</v>
      </c>
      <c r="F44">
        <f t="shared" si="8"/>
        <v>7814.0961915000007</v>
      </c>
      <c r="G44">
        <f>$G$75</f>
        <v>84.946298705432156</v>
      </c>
      <c r="H44">
        <f>$G$76</f>
        <v>201.12306572935054</v>
      </c>
      <c r="I44">
        <f>$E$71</f>
        <v>143.03468221739135</v>
      </c>
      <c r="J44">
        <f t="shared" si="10"/>
        <v>1.8041427454669805</v>
      </c>
      <c r="O44">
        <f t="shared" si="11"/>
        <v>1.0183729008117977</v>
      </c>
      <c r="Y44" s="5"/>
    </row>
    <row r="45" spans="2:25" x14ac:dyDescent="0.25">
      <c r="B45" s="1">
        <v>53</v>
      </c>
      <c r="C45">
        <v>7721.9389650000003</v>
      </c>
      <c r="D45">
        <v>7876.0205079999996</v>
      </c>
      <c r="E45" s="5">
        <f t="shared" si="9"/>
        <v>154.08154299999933</v>
      </c>
      <c r="F45">
        <f t="shared" si="8"/>
        <v>7798.9797364999995</v>
      </c>
      <c r="G45">
        <f>$G$75</f>
        <v>84.946298705432156</v>
      </c>
      <c r="H45">
        <f>$G$76</f>
        <v>201.12306572935054</v>
      </c>
      <c r="I45">
        <f>$E$71</f>
        <v>143.03468221739135</v>
      </c>
      <c r="J45">
        <f t="shared" si="10"/>
        <v>1.9563375037367201</v>
      </c>
      <c r="O45">
        <f t="shared" si="11"/>
        <v>1.019953737487227</v>
      </c>
      <c r="Y45" s="5"/>
    </row>
    <row r="46" spans="2:25" x14ac:dyDescent="0.25">
      <c r="B46" s="1">
        <v>54</v>
      </c>
      <c r="C46">
        <v>7728.7641599999997</v>
      </c>
      <c r="D46">
        <v>7867.4228519999997</v>
      </c>
      <c r="E46" s="5">
        <f t="shared" si="9"/>
        <v>138.65869199999997</v>
      </c>
      <c r="F46">
        <f t="shared" si="8"/>
        <v>7798.0935059999993</v>
      </c>
      <c r="G46">
        <f>$G$75</f>
        <v>84.946298705432156</v>
      </c>
      <c r="H46">
        <f>$G$76</f>
        <v>201.12306572935054</v>
      </c>
      <c r="I46">
        <f>$E$71</f>
        <v>143.03468221739135</v>
      </c>
      <c r="J46">
        <f t="shared" si="10"/>
        <v>1.7624410764288736</v>
      </c>
      <c r="O46">
        <f t="shared" si="11"/>
        <v>1.0179406033266774</v>
      </c>
      <c r="Y46" s="5"/>
    </row>
    <row r="47" spans="2:25" x14ac:dyDescent="0.25">
      <c r="B47" s="1">
        <v>55</v>
      </c>
      <c r="C47">
        <v>7746.9804690000001</v>
      </c>
      <c r="D47">
        <v>7875.451172</v>
      </c>
      <c r="E47" s="5">
        <f t="shared" si="9"/>
        <v>128.47070299999996</v>
      </c>
      <c r="F47">
        <f>AVERAGE(C47,D47)</f>
        <v>7811.2158204999996</v>
      </c>
      <c r="G47">
        <f>$G$75</f>
        <v>84.946298705432156</v>
      </c>
      <c r="H47">
        <f>$G$76</f>
        <v>201.12306572935054</v>
      </c>
      <c r="I47">
        <f>$E$71</f>
        <v>143.03468221739135</v>
      </c>
      <c r="J47">
        <f t="shared" ref="J47:J70" si="12">(E47/D47)*100</f>
        <v>1.631280547541943</v>
      </c>
      <c r="O47">
        <f t="shared" si="11"/>
        <v>1.0165833260473656</v>
      </c>
      <c r="Y47" s="5"/>
    </row>
    <row r="48" spans="2:25" x14ac:dyDescent="0.25">
      <c r="B48" s="1">
        <v>57</v>
      </c>
      <c r="C48">
        <v>7722.1396480000003</v>
      </c>
      <c r="D48">
        <v>7889.5424800000001</v>
      </c>
      <c r="E48" s="5">
        <f t="shared" si="9"/>
        <v>167.40283199999976</v>
      </c>
      <c r="F48">
        <f t="shared" ref="F48:F70" si="13">AVERAGE(C48,D48)</f>
        <v>7805.8410640000002</v>
      </c>
      <c r="G48">
        <f>$G$75</f>
        <v>84.946298705432156</v>
      </c>
      <c r="H48">
        <f>$G$76</f>
        <v>201.12306572935054</v>
      </c>
      <c r="I48">
        <f>$E$71</f>
        <v>143.03468221739135</v>
      </c>
      <c r="J48">
        <f>(E48/D48)*100</f>
        <v>2.1218319366980549</v>
      </c>
      <c r="O48">
        <f t="shared" si="11"/>
        <v>1.0216782963829665</v>
      </c>
      <c r="Y48" s="5"/>
    </row>
    <row r="49" spans="2:25" x14ac:dyDescent="0.25">
      <c r="B49" s="1">
        <v>58</v>
      </c>
      <c r="C49">
        <v>7717.2314450000003</v>
      </c>
      <c r="D49">
        <v>7896.4658200000003</v>
      </c>
      <c r="E49" s="5">
        <f t="shared" si="9"/>
        <v>179.234375</v>
      </c>
      <c r="F49">
        <f t="shared" si="13"/>
        <v>7806.8486325000003</v>
      </c>
      <c r="G49">
        <f>$G$75</f>
        <v>84.946298705432156</v>
      </c>
      <c r="H49">
        <f>$G$76</f>
        <v>201.12306572935054</v>
      </c>
      <c r="I49">
        <f>$E$71</f>
        <v>143.03468221739135</v>
      </c>
      <c r="J49">
        <f t="shared" si="12"/>
        <v>2.2698049872645432</v>
      </c>
      <c r="O49">
        <f t="shared" si="11"/>
        <v>1.0232252170065634</v>
      </c>
      <c r="Y49" s="5"/>
    </row>
    <row r="50" spans="2:25" x14ac:dyDescent="0.25">
      <c r="B50" s="1">
        <v>59</v>
      </c>
      <c r="C50">
        <v>7950.3266599999997</v>
      </c>
      <c r="D50">
        <v>8102.1923829999996</v>
      </c>
      <c r="E50" s="5">
        <f t="shared" si="9"/>
        <v>151.86572299999989</v>
      </c>
      <c r="F50">
        <f t="shared" si="13"/>
        <v>8026.2595215000001</v>
      </c>
      <c r="G50">
        <f>$G$75</f>
        <v>84.946298705432156</v>
      </c>
      <c r="H50">
        <f>$G$76</f>
        <v>201.12306572935054</v>
      </c>
      <c r="I50">
        <f>$E$71</f>
        <v>143.03468221739135</v>
      </c>
      <c r="J50">
        <f t="shared" si="12"/>
        <v>1.8743781413860794</v>
      </c>
      <c r="O50">
        <f t="shared" si="11"/>
        <v>1.0191018217860246</v>
      </c>
      <c r="Y50" s="5"/>
    </row>
    <row r="51" spans="2:25" x14ac:dyDescent="0.25">
      <c r="B51" s="1">
        <v>60</v>
      </c>
      <c r="C51">
        <v>7948.0517579999996</v>
      </c>
      <c r="D51">
        <v>8096.5722660000001</v>
      </c>
      <c r="E51" s="5">
        <f t="shared" si="9"/>
        <v>148.52050800000052</v>
      </c>
      <c r="F51">
        <f t="shared" si="13"/>
        <v>8022.3120120000003</v>
      </c>
      <c r="G51">
        <f>$G$75</f>
        <v>84.946298705432156</v>
      </c>
      <c r="H51">
        <f>$G$76</f>
        <v>201.12306572935054</v>
      </c>
      <c r="I51">
        <f>$E$71</f>
        <v>143.03468221739135</v>
      </c>
      <c r="J51">
        <f t="shared" si="12"/>
        <v>1.8343627787240764</v>
      </c>
      <c r="O51">
        <f t="shared" si="11"/>
        <v>1.0186864042311388</v>
      </c>
      <c r="Y51" s="5"/>
    </row>
    <row r="52" spans="2:25" x14ac:dyDescent="0.25">
      <c r="B52" s="1">
        <v>61</v>
      </c>
      <c r="C52">
        <v>7952.4248049999997</v>
      </c>
      <c r="D52">
        <v>8137.1625979999999</v>
      </c>
      <c r="E52" s="5">
        <f t="shared" si="9"/>
        <v>184.73779300000024</v>
      </c>
      <c r="F52">
        <f t="shared" si="13"/>
        <v>8044.7937014999998</v>
      </c>
      <c r="G52">
        <f>$G$75</f>
        <v>84.946298705432156</v>
      </c>
      <c r="H52">
        <f>$G$76</f>
        <v>201.12306572935054</v>
      </c>
      <c r="I52">
        <f>$E$71</f>
        <v>143.03468221739135</v>
      </c>
      <c r="J52">
        <f t="shared" si="12"/>
        <v>2.2702974258546362</v>
      </c>
      <c r="O52">
        <f t="shared" si="11"/>
        <v>1.023230372814572</v>
      </c>
      <c r="Y52" s="5"/>
    </row>
    <row r="53" spans="2:25" x14ac:dyDescent="0.25">
      <c r="B53" s="1">
        <v>62</v>
      </c>
      <c r="C53">
        <v>7963.2573240000002</v>
      </c>
      <c r="D53">
        <v>8115.9609380000002</v>
      </c>
      <c r="E53" s="5">
        <f t="shared" si="9"/>
        <v>152.70361400000002</v>
      </c>
      <c r="F53">
        <f t="shared" si="13"/>
        <v>8039.6091310000002</v>
      </c>
      <c r="G53">
        <f>$G$75</f>
        <v>84.946298705432156</v>
      </c>
      <c r="H53">
        <f>$G$76</f>
        <v>201.12306572935054</v>
      </c>
      <c r="I53">
        <f>$E$71</f>
        <v>143.03468221739135</v>
      </c>
      <c r="J53">
        <f t="shared" si="12"/>
        <v>1.8815222888151364</v>
      </c>
      <c r="O53">
        <f t="shared" si="11"/>
        <v>1.019176024054852</v>
      </c>
      <c r="Y53" s="5"/>
    </row>
    <row r="54" spans="2:25" s="10" customFormat="1" x14ac:dyDescent="0.25">
      <c r="B54" s="1">
        <v>63</v>
      </c>
      <c r="C54" s="10">
        <v>7958.3828130000002</v>
      </c>
      <c r="D54" s="10">
        <v>8126.4570309999999</v>
      </c>
      <c r="E54" s="5">
        <f t="shared" si="9"/>
        <v>168.07421799999975</v>
      </c>
      <c r="F54">
        <f t="shared" si="13"/>
        <v>8042.419922</v>
      </c>
      <c r="G54">
        <f>$G$75</f>
        <v>84.946298705432156</v>
      </c>
      <c r="H54">
        <f>$G$76</f>
        <v>201.12306572935054</v>
      </c>
      <c r="I54">
        <f>$E$71</f>
        <v>143.03468221739135</v>
      </c>
      <c r="J54">
        <f t="shared" si="12"/>
        <v>2.0682348698682209</v>
      </c>
      <c r="O54">
        <f t="shared" si="11"/>
        <v>1.0211191421610746</v>
      </c>
      <c r="Y54" s="2"/>
    </row>
    <row r="55" spans="2:25" s="10" customFormat="1" x14ac:dyDescent="0.25">
      <c r="B55" s="1">
        <v>64</v>
      </c>
      <c r="C55" s="10">
        <v>7956.9711909999996</v>
      </c>
      <c r="D55" s="10">
        <v>8122.5498049999997</v>
      </c>
      <c r="E55" s="5">
        <f t="shared" si="9"/>
        <v>165.57861400000002</v>
      </c>
      <c r="F55">
        <f t="shared" si="13"/>
        <v>8039.7604979999996</v>
      </c>
      <c r="G55">
        <f>$G$75</f>
        <v>84.946298705432156</v>
      </c>
      <c r="H55">
        <f>$G$76</f>
        <v>201.12306572935054</v>
      </c>
      <c r="I55">
        <f>$E$71</f>
        <v>143.03468221739135</v>
      </c>
      <c r="J55">
        <f t="shared" si="12"/>
        <v>2.0385053705435547</v>
      </c>
      <c r="O55">
        <f t="shared" si="11"/>
        <v>1.0208092514130607</v>
      </c>
      <c r="Y55" s="2"/>
    </row>
    <row r="56" spans="2:25" s="10" customFormat="1" x14ac:dyDescent="0.25">
      <c r="B56" s="1">
        <v>67</v>
      </c>
      <c r="C56" s="10">
        <v>7952.4287109999996</v>
      </c>
      <c r="D56" s="10">
        <v>8151.4072269999997</v>
      </c>
      <c r="E56" s="5">
        <f t="shared" si="9"/>
        <v>198.97851600000013</v>
      </c>
      <c r="F56">
        <f t="shared" si="13"/>
        <v>8051.9179690000001</v>
      </c>
      <c r="G56">
        <f>$G$75</f>
        <v>84.946298705432156</v>
      </c>
      <c r="H56">
        <f>$G$76</f>
        <v>201.12306572935054</v>
      </c>
      <c r="I56">
        <f>$E$71</f>
        <v>143.03468221739135</v>
      </c>
      <c r="J56">
        <f t="shared" ref="J56:J60" si="14">(E56/D56)*100</f>
        <v>2.4410327009662982</v>
      </c>
      <c r="O56">
        <f t="shared" si="11"/>
        <v>1.0250211002488796</v>
      </c>
      <c r="Y56" s="2"/>
    </row>
    <row r="57" spans="2:25" s="10" customFormat="1" x14ac:dyDescent="0.25">
      <c r="B57" s="1">
        <v>68</v>
      </c>
      <c r="C57" s="10">
        <v>6393.6665039999998</v>
      </c>
      <c r="D57" s="10">
        <v>6536.3813479999999</v>
      </c>
      <c r="E57" s="5">
        <f t="shared" si="9"/>
        <v>142.71484400000008</v>
      </c>
      <c r="F57">
        <f t="shared" si="13"/>
        <v>6465.0239259999998</v>
      </c>
      <c r="G57">
        <f>$G$75</f>
        <v>84.946298705432156</v>
      </c>
      <c r="H57">
        <f>$G$76</f>
        <v>201.12306572935054</v>
      </c>
      <c r="I57">
        <f>$E$71</f>
        <v>143.03468221739135</v>
      </c>
      <c r="J57">
        <f t="shared" si="14"/>
        <v>2.1833922533248145</v>
      </c>
      <c r="O57">
        <f t="shared" si="11"/>
        <v>1.0223212837126734</v>
      </c>
      <c r="Y57" s="2"/>
    </row>
    <row r="58" spans="2:25" s="10" customFormat="1" x14ac:dyDescent="0.25">
      <c r="B58" s="1">
        <v>69</v>
      </c>
      <c r="C58" s="10">
        <v>6386.6972660000001</v>
      </c>
      <c r="D58" s="10">
        <v>6563.7768550000001</v>
      </c>
      <c r="E58" s="5">
        <f t="shared" si="9"/>
        <v>177.07958899999994</v>
      </c>
      <c r="F58">
        <f t="shared" si="13"/>
        <v>6475.2370604999996</v>
      </c>
      <c r="G58">
        <f>$G$75</f>
        <v>84.946298705432156</v>
      </c>
      <c r="H58">
        <f>$G$76</f>
        <v>201.12306572935054</v>
      </c>
      <c r="I58">
        <f>$E$71</f>
        <v>143.03468221739135</v>
      </c>
      <c r="J58">
        <f t="shared" si="14"/>
        <v>2.6978307293476682</v>
      </c>
      <c r="O58">
        <f t="shared" si="11"/>
        <v>1.0277263163768062</v>
      </c>
      <c r="Y58" s="2"/>
    </row>
    <row r="59" spans="2:25" s="10" customFormat="1" x14ac:dyDescent="0.25">
      <c r="B59" s="1">
        <v>70</v>
      </c>
      <c r="C59" s="10">
        <v>6380.9492190000001</v>
      </c>
      <c r="D59" s="10">
        <v>6563.0473629999997</v>
      </c>
      <c r="E59" s="5">
        <f t="shared" si="9"/>
        <v>182.09814399999959</v>
      </c>
      <c r="F59">
        <f t="shared" si="13"/>
        <v>6471.9982909999999</v>
      </c>
      <c r="G59">
        <f>$G$75</f>
        <v>84.946298705432156</v>
      </c>
      <c r="H59">
        <f>$G$76</f>
        <v>201.12306572935054</v>
      </c>
      <c r="I59">
        <f>$E$71</f>
        <v>143.03468221739135</v>
      </c>
      <c r="J59">
        <f t="shared" si="14"/>
        <v>2.7745974381748431</v>
      </c>
      <c r="O59">
        <f t="shared" si="11"/>
        <v>1.0285377829771443</v>
      </c>
      <c r="Y59" s="2"/>
    </row>
    <row r="60" spans="2:25" s="10" customFormat="1" x14ac:dyDescent="0.25">
      <c r="B60" s="1">
        <v>71</v>
      </c>
      <c r="C60" s="10">
        <v>6405.2607420000004</v>
      </c>
      <c r="D60" s="10">
        <v>6517.6938479999999</v>
      </c>
      <c r="E60" s="5">
        <f t="shared" si="9"/>
        <v>112.4331059999995</v>
      </c>
      <c r="F60">
        <f t="shared" si="13"/>
        <v>6461.4772950000006</v>
      </c>
      <c r="G60">
        <f>$G$75</f>
        <v>84.946298705432156</v>
      </c>
      <c r="H60">
        <f>$G$76</f>
        <v>201.12306572935054</v>
      </c>
      <c r="I60">
        <f>$E$71</f>
        <v>143.03468221739135</v>
      </c>
      <c r="J60">
        <f t="shared" si="14"/>
        <v>1.7250442966801882</v>
      </c>
      <c r="O60">
        <f t="shared" si="11"/>
        <v>1.0175532442048398</v>
      </c>
      <c r="Y60" s="2"/>
    </row>
    <row r="61" spans="2:25" s="10" customFormat="1" x14ac:dyDescent="0.25">
      <c r="B61" s="1">
        <v>72</v>
      </c>
      <c r="C61" s="10">
        <v>6391.8647460000002</v>
      </c>
      <c r="D61" s="10">
        <v>6537.7275390000004</v>
      </c>
      <c r="E61" s="5">
        <f t="shared" si="9"/>
        <v>145.86279300000024</v>
      </c>
      <c r="F61">
        <f t="shared" si="13"/>
        <v>6464.7961425000003</v>
      </c>
      <c r="G61">
        <f>$G$75</f>
        <v>84.946298705432156</v>
      </c>
      <c r="H61">
        <f>$G$76</f>
        <v>201.12306572935054</v>
      </c>
      <c r="I61">
        <f>$E$71</f>
        <v>143.03468221739135</v>
      </c>
      <c r="J61">
        <f t="shared" si="12"/>
        <v>2.2310931761819974</v>
      </c>
      <c r="O61">
        <f t="shared" si="11"/>
        <v>1.0228200687586952</v>
      </c>
      <c r="Y61" s="2"/>
    </row>
    <row r="62" spans="2:25" s="10" customFormat="1" x14ac:dyDescent="0.25">
      <c r="B62" s="1">
        <v>73</v>
      </c>
      <c r="C62" s="10">
        <v>6383.6254879999997</v>
      </c>
      <c r="D62" s="10">
        <v>6558.4560549999997</v>
      </c>
      <c r="E62" s="5">
        <f t="shared" si="9"/>
        <v>174.83056699999997</v>
      </c>
      <c r="F62">
        <f t="shared" si="13"/>
        <v>6471.0407715000001</v>
      </c>
      <c r="G62">
        <f>$G$75</f>
        <v>84.946298705432156</v>
      </c>
      <c r="H62">
        <f>$G$76</f>
        <v>201.12306572935054</v>
      </c>
      <c r="I62">
        <f>$E$71</f>
        <v>143.03468221739135</v>
      </c>
      <c r="J62">
        <f t="shared" si="12"/>
        <v>2.6657275055874412</v>
      </c>
      <c r="O62">
        <f t="shared" si="11"/>
        <v>1.0273873471005854</v>
      </c>
      <c r="Y62" s="2"/>
    </row>
    <row r="63" spans="2:25" s="10" customFormat="1" x14ac:dyDescent="0.25">
      <c r="B63" s="1">
        <v>74</v>
      </c>
      <c r="C63" s="10">
        <v>6378.7265630000002</v>
      </c>
      <c r="D63" s="10">
        <v>6566.8129879999997</v>
      </c>
      <c r="E63" s="5">
        <f t="shared" si="9"/>
        <v>188.08642499999951</v>
      </c>
      <c r="F63">
        <f t="shared" si="13"/>
        <v>6472.7697754999999</v>
      </c>
      <c r="G63">
        <f>$G$75</f>
        <v>84.946298705432156</v>
      </c>
      <c r="H63">
        <f>$G$76</f>
        <v>201.12306572935054</v>
      </c>
      <c r="I63">
        <f>$E$71</f>
        <v>143.03468221739135</v>
      </c>
      <c r="J63">
        <f t="shared" si="12"/>
        <v>2.8641964579119747</v>
      </c>
      <c r="O63">
        <f t="shared" si="11"/>
        <v>1.0294865163355646</v>
      </c>
      <c r="Y63" s="2"/>
    </row>
    <row r="64" spans="2:25" s="10" customFormat="1" x14ac:dyDescent="0.25">
      <c r="B64" s="1">
        <v>75</v>
      </c>
      <c r="C64" s="10">
        <v>6377.3813479999999</v>
      </c>
      <c r="D64" s="10">
        <v>6552.3608400000003</v>
      </c>
      <c r="E64" s="5">
        <f t="shared" si="9"/>
        <v>174.97949200000039</v>
      </c>
      <c r="F64">
        <f t="shared" ref="F64:F69" si="15">AVERAGE(C64,D64)</f>
        <v>6464.8710940000001</v>
      </c>
      <c r="G64">
        <f>$G$75</f>
        <v>84.946298705432156</v>
      </c>
      <c r="H64">
        <f>$G$76</f>
        <v>201.12306572935054</v>
      </c>
      <c r="I64">
        <f>$E$71</f>
        <v>143.03468221739135</v>
      </c>
      <c r="J64">
        <f t="shared" ref="J64:J69" si="16">(E64/D64)*100</f>
        <v>2.6704800952323677</v>
      </c>
      <c r="O64">
        <f t="shared" si="11"/>
        <v>1.0274375143106151</v>
      </c>
      <c r="Y64" s="2"/>
    </row>
    <row r="65" spans="1:33" s="10" customFormat="1" x14ac:dyDescent="0.25">
      <c r="B65" s="1">
        <v>77</v>
      </c>
      <c r="C65" s="10">
        <v>6362.2255859999996</v>
      </c>
      <c r="D65" s="10">
        <v>6480.0063479999999</v>
      </c>
      <c r="E65" s="5">
        <f t="shared" si="9"/>
        <v>117.78076200000032</v>
      </c>
      <c r="F65">
        <f t="shared" si="15"/>
        <v>6421.1159669999997</v>
      </c>
      <c r="G65">
        <f>$G$75</f>
        <v>84.946298705432156</v>
      </c>
      <c r="H65">
        <f>$G$76</f>
        <v>201.12306572935054</v>
      </c>
      <c r="I65">
        <f>$E$71</f>
        <v>143.03468221739135</v>
      </c>
      <c r="J65">
        <f t="shared" si="16"/>
        <v>1.8176025712745232</v>
      </c>
      <c r="O65">
        <f t="shared" si="11"/>
        <v>1.0185125095625618</v>
      </c>
      <c r="Y65" s="2"/>
    </row>
    <row r="66" spans="1:33" s="10" customFormat="1" x14ac:dyDescent="0.25">
      <c r="B66" s="1">
        <v>78</v>
      </c>
      <c r="C66" s="10">
        <v>6360.2104490000002</v>
      </c>
      <c r="D66" s="10">
        <v>6502.8505859999996</v>
      </c>
      <c r="E66" s="5">
        <f t="shared" si="9"/>
        <v>142.64013699999941</v>
      </c>
      <c r="F66">
        <f t="shared" si="15"/>
        <v>6431.5305174999994</v>
      </c>
      <c r="G66">
        <f>$G$75</f>
        <v>84.946298705432156</v>
      </c>
      <c r="H66">
        <f>$G$76</f>
        <v>201.12306572935054</v>
      </c>
      <c r="I66">
        <f>$E$71</f>
        <v>143.03468221739135</v>
      </c>
      <c r="J66">
        <f t="shared" si="16"/>
        <v>2.1935016822789941</v>
      </c>
      <c r="O66">
        <f t="shared" si="11"/>
        <v>1.0224269524009895</v>
      </c>
      <c r="Y66" s="2"/>
    </row>
    <row r="67" spans="1:33" s="10" customFormat="1" x14ac:dyDescent="0.25">
      <c r="B67" s="1">
        <v>79</v>
      </c>
      <c r="C67" s="10">
        <v>6360.6928710000002</v>
      </c>
      <c r="D67" s="10">
        <v>6549.9375</v>
      </c>
      <c r="E67" s="5">
        <f t="shared" si="9"/>
        <v>189.2446289999998</v>
      </c>
      <c r="F67">
        <f t="shared" si="15"/>
        <v>6455.3151854999996</v>
      </c>
      <c r="G67">
        <f>$G$75</f>
        <v>84.946298705432156</v>
      </c>
      <c r="H67">
        <f>$G$76</f>
        <v>201.12306572935054</v>
      </c>
      <c r="I67">
        <f>$E$71</f>
        <v>143.03468221739135</v>
      </c>
      <c r="J67">
        <f t="shared" si="16"/>
        <v>2.8892585463601721</v>
      </c>
      <c r="O67">
        <f t="shared" si="11"/>
        <v>1.0297522035473232</v>
      </c>
      <c r="Y67" s="2"/>
    </row>
    <row r="68" spans="1:33" s="10" customFormat="1" x14ac:dyDescent="0.25">
      <c r="B68" s="1">
        <v>80</v>
      </c>
      <c r="C68" s="10">
        <v>6365.2861329999996</v>
      </c>
      <c r="D68" s="10">
        <v>6468.4838870000003</v>
      </c>
      <c r="E68" s="5">
        <f t="shared" si="9"/>
        <v>103.19775400000071</v>
      </c>
      <c r="F68">
        <f t="shared" si="15"/>
        <v>6416.88501</v>
      </c>
      <c r="G68">
        <f>$G$75</f>
        <v>84.946298705432156</v>
      </c>
      <c r="H68">
        <f>$G$76</f>
        <v>201.12306572935054</v>
      </c>
      <c r="I68">
        <f>$E$71</f>
        <v>143.03468221739135</v>
      </c>
      <c r="J68">
        <f t="shared" si="16"/>
        <v>1.5953932297396896</v>
      </c>
      <c r="O68">
        <f t="shared" si="11"/>
        <v>1.0162125868097249</v>
      </c>
      <c r="Y68" s="2"/>
    </row>
    <row r="69" spans="1:33" s="10" customFormat="1" x14ac:dyDescent="0.25">
      <c r="B69" s="1">
        <v>81</v>
      </c>
      <c r="C69" s="10">
        <v>6361.5502930000002</v>
      </c>
      <c r="D69" s="10">
        <v>6479.5302730000003</v>
      </c>
      <c r="E69" s="5">
        <f t="shared" si="9"/>
        <v>117.97998000000007</v>
      </c>
      <c r="F69">
        <f t="shared" si="15"/>
        <v>6420.5402830000003</v>
      </c>
      <c r="G69">
        <f>$G$75</f>
        <v>84.946298705432156</v>
      </c>
      <c r="H69">
        <f>$G$76</f>
        <v>201.12306572935054</v>
      </c>
      <c r="I69">
        <f>$E$71</f>
        <v>143.03468221739135</v>
      </c>
      <c r="J69">
        <f t="shared" si="16"/>
        <v>1.8208106919666531</v>
      </c>
      <c r="O69">
        <f t="shared" si="11"/>
        <v>1.0185457906588935</v>
      </c>
      <c r="Y69" s="2"/>
    </row>
    <row r="70" spans="1:33" s="10" customFormat="1" x14ac:dyDescent="0.25">
      <c r="B70" s="19">
        <v>84</v>
      </c>
      <c r="C70" s="10">
        <v>6349.8056640000004</v>
      </c>
      <c r="D70" s="10">
        <v>6528.6396480000003</v>
      </c>
      <c r="E70" s="5">
        <f t="shared" si="9"/>
        <v>178.83398399999987</v>
      </c>
      <c r="F70">
        <f t="shared" si="13"/>
        <v>6439.2226559999999</v>
      </c>
      <c r="G70">
        <f>$G$75</f>
        <v>84.946298705432156</v>
      </c>
      <c r="H70">
        <f>$G$76</f>
        <v>201.12306572935054</v>
      </c>
      <c r="I70">
        <f>$E$71</f>
        <v>143.03468221739135</v>
      </c>
      <c r="J70">
        <f t="shared" si="12"/>
        <v>2.7392227729215275</v>
      </c>
      <c r="O70">
        <f t="shared" si="11"/>
        <v>1.028163694050338</v>
      </c>
      <c r="Y70" s="2"/>
    </row>
    <row r="71" spans="1:33" s="9" customFormat="1" x14ac:dyDescent="0.25">
      <c r="B71" s="1">
        <f>COUNT(B2:B70)</f>
        <v>69</v>
      </c>
      <c r="E71" s="14">
        <f>AVERAGE(E2:E70)</f>
        <v>143.03468221739135</v>
      </c>
      <c r="F71" s="9" t="s">
        <v>0</v>
      </c>
      <c r="J71"/>
    </row>
    <row r="72" spans="1:33" x14ac:dyDescent="0.25">
      <c r="A72" s="2"/>
      <c r="E72" s="2">
        <f>STDEV(E2:E70)</f>
        <v>29.636930363244488</v>
      </c>
      <c r="F72" t="s">
        <v>1</v>
      </c>
      <c r="G72" s="10"/>
      <c r="H72" s="10"/>
    </row>
    <row r="74" spans="1:33" ht="15.75" thickBot="1" x14ac:dyDescent="0.3">
      <c r="F74" t="s">
        <v>4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25">
      <c r="F75" s="7" t="s">
        <v>2</v>
      </c>
      <c r="G75" s="3">
        <f>E71-(1.96*E72)</f>
        <v>84.946298705432156</v>
      </c>
      <c r="H75" t="s">
        <v>17</v>
      </c>
      <c r="I75" s="1" t="s">
        <v>24</v>
      </c>
      <c r="J75" s="15">
        <f>E72/E71</f>
        <v>0.2072010082016387</v>
      </c>
      <c r="K75">
        <f>J75*1+0</f>
        <v>0.2072010082016387</v>
      </c>
      <c r="L75">
        <f>E71/800</f>
        <v>0.17879335277173919</v>
      </c>
      <c r="M75" t="s">
        <v>25</v>
      </c>
      <c r="N75">
        <f>Q82</f>
        <v>0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.75" thickBot="1" x14ac:dyDescent="0.3">
      <c r="F76" s="8" t="s">
        <v>3</v>
      </c>
      <c r="G76" s="4">
        <f>E71+(1.96*E72)</f>
        <v>201.12306572935054</v>
      </c>
      <c r="H76" t="s">
        <v>18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x14ac:dyDescent="0.25"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t="s">
        <v>7</v>
      </c>
      <c r="P78">
        <f>(G75-G76)/2</f>
        <v>-58.088383511959194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x14ac:dyDescent="0.25">
      <c r="F79" s="11" t="s">
        <v>8</v>
      </c>
      <c r="G79">
        <f>((E72)^2)/B71</f>
        <v>12.729675961678305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11" t="s">
        <v>9</v>
      </c>
      <c r="G80">
        <f>((E72)^2)/(2*(B71-1))</f>
        <v>6.4584385393809045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s="12" t="s">
        <v>10</v>
      </c>
      <c r="G81" s="10" t="s">
        <v>11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E82" s="11" t="s">
        <v>14</v>
      </c>
      <c r="F82" s="12" t="s">
        <v>12</v>
      </c>
      <c r="G82" s="10">
        <f>E72/(SQRT(B71))</f>
        <v>3.5678671446227233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.75" thickBot="1" x14ac:dyDescent="0.3">
      <c r="F83" s="13" t="s">
        <v>21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ht="15" customHeight="1" x14ac:dyDescent="0.25">
      <c r="F84" s="21" t="s">
        <v>15</v>
      </c>
      <c r="G84" s="3">
        <f>E71+(1.984*G82)</f>
        <v>150.11333063232283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.75" thickBot="1" x14ac:dyDescent="0.3">
      <c r="F85" s="22"/>
      <c r="G85" s="4">
        <f>E71-(1.984*G82)</f>
        <v>135.95603380245987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x14ac:dyDescent="0.25">
      <c r="F86" s="23" t="s">
        <v>13</v>
      </c>
      <c r="G86" s="25">
        <f>1.71*G82</f>
        <v>6.1010528173048568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.75" thickBot="1" x14ac:dyDescent="0.3">
      <c r="F87" s="24"/>
      <c r="G87" s="26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x14ac:dyDescent="0.25">
      <c r="E88" t="s">
        <v>17</v>
      </c>
      <c r="F88" s="27" t="s">
        <v>16</v>
      </c>
      <c r="G88" s="3">
        <f>G75-(1.984*G86)</f>
        <v>72.841809915899319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ht="15.75" thickBot="1" x14ac:dyDescent="0.3">
      <c r="F89" s="28"/>
      <c r="G89" s="4">
        <f>G75+(1.984*G86)</f>
        <v>97.050787494964993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x14ac:dyDescent="0.25">
      <c r="E90" t="s">
        <v>18</v>
      </c>
      <c r="F90" s="27" t="s">
        <v>19</v>
      </c>
      <c r="G90" s="3">
        <f>G76-(1.984*G86)</f>
        <v>189.01857693981771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ht="15.75" thickBot="1" x14ac:dyDescent="0.3">
      <c r="F91" s="28"/>
      <c r="G91" s="4">
        <f>G76+(1.984*G86)</f>
        <v>213.22755451888338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20"/>
      <c r="G93" s="2"/>
      <c r="H93" s="2"/>
      <c r="I93" s="2"/>
      <c r="J93" s="2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20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7"/>
      <c r="G97" s="17"/>
      <c r="H97" s="17"/>
      <c r="I97" s="17"/>
      <c r="J97" s="17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17"/>
      <c r="G98" s="17"/>
      <c r="H98" s="17"/>
      <c r="I98" s="17"/>
      <c r="J98" s="17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21:33" x14ac:dyDescent="0.25"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21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21:33" x14ac:dyDescent="0.25">
      <c r="AD115" s="10"/>
      <c r="AE115" s="10"/>
    </row>
  </sheetData>
  <mergeCells count="6">
    <mergeCell ref="F93:F94"/>
    <mergeCell ref="F84:F85"/>
    <mergeCell ref="F86:F87"/>
    <mergeCell ref="G86:G87"/>
    <mergeCell ref="F88:F89"/>
    <mergeCell ref="F90:F91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3"/>
  <sheetViews>
    <sheetView tabSelected="1" zoomScale="70" zoomScaleNormal="70" workbookViewId="0">
      <pane ySplit="4605" topLeftCell="A73"/>
      <selection activeCell="F14" sqref="F14"/>
      <selection pane="bottomLeft" activeCell="D78" sqref="C2:D7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350.79858400000001</v>
      </c>
      <c r="D2" s="5">
        <v>352.59442100000001</v>
      </c>
      <c r="E2" s="5">
        <f t="shared" ref="E2:E60" si="0">D2-C2</f>
        <v>1.7958370000000059</v>
      </c>
      <c r="F2">
        <f t="shared" ref="F2:F55" si="1">AVERAGE(C2,D2)</f>
        <v>351.69650250000001</v>
      </c>
      <c r="G2">
        <f>$G$83</f>
        <v>-0.6094459619862751</v>
      </c>
      <c r="H2">
        <f>$G$84</f>
        <v>4.4265321697784845</v>
      </c>
      <c r="I2">
        <f>$E$79</f>
        <v>1.9085431038961049</v>
      </c>
      <c r="J2">
        <f t="shared" ref="J2:J60" si="2">(E2/D2)*100</f>
        <v>0.50932087776851287</v>
      </c>
      <c r="O2">
        <f>D2/C2</f>
        <v>1.0051192823514932</v>
      </c>
      <c r="Y2" s="5"/>
    </row>
    <row r="3" spans="2:26" x14ac:dyDescent="0.25">
      <c r="B3" s="1">
        <v>2</v>
      </c>
      <c r="C3" s="5">
        <v>350.79467799999998</v>
      </c>
      <c r="D3" s="5">
        <v>352.83633400000002</v>
      </c>
      <c r="E3" s="5">
        <f t="shared" si="0"/>
        <v>2.0416560000000459</v>
      </c>
      <c r="F3">
        <f t="shared" si="1"/>
        <v>351.81550600000003</v>
      </c>
      <c r="G3">
        <f>$G$83</f>
        <v>-0.6094459619862751</v>
      </c>
      <c r="H3">
        <f>$G$84</f>
        <v>4.4265321697784845</v>
      </c>
      <c r="I3">
        <f>$E$79</f>
        <v>1.9085431038961049</v>
      </c>
      <c r="J3">
        <f t="shared" si="2"/>
        <v>0.57864108745672593</v>
      </c>
      <c r="L3" s="16"/>
      <c r="O3">
        <f t="shared" ref="O3:O61" si="3">D3/C3</f>
        <v>1.0058200882967787</v>
      </c>
      <c r="Y3" s="5"/>
    </row>
    <row r="4" spans="2:26" x14ac:dyDescent="0.25">
      <c r="B4" s="1">
        <v>3</v>
      </c>
      <c r="C4" s="5">
        <v>350.60452299999997</v>
      </c>
      <c r="D4" s="5">
        <v>352.594696</v>
      </c>
      <c r="E4" s="5">
        <f t="shared" si="0"/>
        <v>1.9901730000000271</v>
      </c>
      <c r="F4">
        <f t="shared" si="1"/>
        <v>351.59960949999999</v>
      </c>
      <c r="G4">
        <f>$G$83</f>
        <v>-0.6094459619862751</v>
      </c>
      <c r="H4">
        <f>$G$84</f>
        <v>4.4265321697784845</v>
      </c>
      <c r="I4">
        <f>$E$79</f>
        <v>1.9085431038961049</v>
      </c>
      <c r="J4">
        <f t="shared" si="2"/>
        <v>0.56443645425682387</v>
      </c>
      <c r="O4">
        <f t="shared" si="3"/>
        <v>1.0056764042373749</v>
      </c>
      <c r="Y4" s="5"/>
    </row>
    <row r="5" spans="2:26" x14ac:dyDescent="0.25">
      <c r="B5" s="1">
        <v>4</v>
      </c>
      <c r="C5" s="5">
        <v>352.40652499999999</v>
      </c>
      <c r="D5" s="5">
        <v>353.65588400000001</v>
      </c>
      <c r="E5" s="5">
        <f t="shared" si="0"/>
        <v>1.2493590000000268</v>
      </c>
      <c r="F5">
        <f t="shared" si="1"/>
        <v>353.0312045</v>
      </c>
      <c r="G5">
        <f>$G$83</f>
        <v>-0.6094459619862751</v>
      </c>
      <c r="H5">
        <f>$G$84</f>
        <v>4.4265321697784845</v>
      </c>
      <c r="I5">
        <f>$E$79</f>
        <v>1.9085431038961049</v>
      </c>
      <c r="J5">
        <f t="shared" si="2"/>
        <v>0.35326967725497443</v>
      </c>
      <c r="O5">
        <f t="shared" si="3"/>
        <v>1.0035452209632045</v>
      </c>
      <c r="Y5" s="5"/>
    </row>
    <row r="6" spans="2:26" x14ac:dyDescent="0.25">
      <c r="B6" s="1">
        <v>5</v>
      </c>
      <c r="C6" s="5">
        <v>351.89468399999998</v>
      </c>
      <c r="D6" s="5">
        <v>353.80148300000002</v>
      </c>
      <c r="E6" s="5">
        <f t="shared" si="0"/>
        <v>1.906799000000035</v>
      </c>
      <c r="F6">
        <f t="shared" si="1"/>
        <v>352.84808350000003</v>
      </c>
      <c r="G6">
        <f>$G$83</f>
        <v>-0.6094459619862751</v>
      </c>
      <c r="H6">
        <f>$G$84</f>
        <v>4.4265321697784845</v>
      </c>
      <c r="I6">
        <f>$E$79</f>
        <v>1.9085431038961049</v>
      </c>
      <c r="J6">
        <f t="shared" si="2"/>
        <v>0.53894601679779697</v>
      </c>
      <c r="O6">
        <f t="shared" si="3"/>
        <v>1.0054186638409122</v>
      </c>
      <c r="Y6" s="5"/>
    </row>
    <row r="7" spans="2:26" x14ac:dyDescent="0.25">
      <c r="B7" s="1">
        <v>6</v>
      </c>
      <c r="C7" s="5">
        <v>352.38668799999999</v>
      </c>
      <c r="D7" s="5">
        <v>353.34591699999999</v>
      </c>
      <c r="E7" s="5">
        <f t="shared" si="0"/>
        <v>0.95922899999999345</v>
      </c>
      <c r="F7">
        <f t="shared" si="1"/>
        <v>352.86630249999996</v>
      </c>
      <c r="G7">
        <f>$G$83</f>
        <v>-0.6094459619862751</v>
      </c>
      <c r="H7">
        <f>$G$84</f>
        <v>4.4265321697784845</v>
      </c>
      <c r="I7">
        <f>$E$79</f>
        <v>1.9085431038961049</v>
      </c>
      <c r="J7">
        <f t="shared" si="2"/>
        <v>0.2714702374783613</v>
      </c>
      <c r="O7">
        <f t="shared" si="3"/>
        <v>1.0027220920445212</v>
      </c>
      <c r="Y7" s="5"/>
    </row>
    <row r="8" spans="2:26" x14ac:dyDescent="0.25">
      <c r="B8" s="1">
        <v>7</v>
      </c>
      <c r="C8" s="5">
        <v>351.01431300000002</v>
      </c>
      <c r="D8" s="5">
        <v>352.810699</v>
      </c>
      <c r="E8" s="5">
        <f t="shared" si="0"/>
        <v>1.7963859999999841</v>
      </c>
      <c r="F8">
        <f t="shared" si="1"/>
        <v>351.91250600000001</v>
      </c>
      <c r="G8">
        <f>$G$83</f>
        <v>-0.6094459619862751</v>
      </c>
      <c r="H8">
        <f>$G$84</f>
        <v>4.4265321697784845</v>
      </c>
      <c r="I8">
        <f>$E$79</f>
        <v>1.9085431038961049</v>
      </c>
      <c r="J8">
        <f t="shared" si="2"/>
        <v>0.50916426431840833</v>
      </c>
      <c r="O8">
        <f t="shared" si="3"/>
        <v>1.0051177001434697</v>
      </c>
      <c r="Y8" s="5"/>
    </row>
    <row r="9" spans="2:26" x14ac:dyDescent="0.25">
      <c r="B9" s="1">
        <v>8</v>
      </c>
      <c r="C9" s="5">
        <v>353.74404900000002</v>
      </c>
      <c r="D9" s="5">
        <v>353.26348899999999</v>
      </c>
      <c r="E9" s="5">
        <f t="shared" si="0"/>
        <v>-0.48056000000002541</v>
      </c>
      <c r="F9">
        <f t="shared" si="1"/>
        <v>353.50376900000003</v>
      </c>
      <c r="G9">
        <f>$G$83</f>
        <v>-0.6094459619862751</v>
      </c>
      <c r="H9">
        <f>$G$84</f>
        <v>4.4265321697784845</v>
      </c>
      <c r="I9">
        <f>$E$79</f>
        <v>1.9085431038961049</v>
      </c>
      <c r="J9">
        <f t="shared" si="2"/>
        <v>-0.13603443745640678</v>
      </c>
      <c r="O9">
        <f t="shared" si="3"/>
        <v>0.99864150364830584</v>
      </c>
      <c r="Y9" s="5"/>
    </row>
    <row r="10" spans="2:26" x14ac:dyDescent="0.25">
      <c r="B10" s="1">
        <v>9</v>
      </c>
      <c r="C10" s="5">
        <v>353.99929800000001</v>
      </c>
      <c r="D10" s="5">
        <v>352.71749899999998</v>
      </c>
      <c r="E10" s="5">
        <f t="shared" si="0"/>
        <v>-1.281799000000035</v>
      </c>
      <c r="F10">
        <f t="shared" si="1"/>
        <v>353.35839850000002</v>
      </c>
      <c r="G10">
        <f>$G$83</f>
        <v>-0.6094459619862751</v>
      </c>
      <c r="H10">
        <f>$G$84</f>
        <v>4.4265321697784845</v>
      </c>
      <c r="I10">
        <f>$E$79</f>
        <v>1.9085431038961049</v>
      </c>
      <c r="J10">
        <f t="shared" si="2"/>
        <v>-0.36340669335490927</v>
      </c>
      <c r="O10">
        <f t="shared" si="3"/>
        <v>0.99637909168961114</v>
      </c>
      <c r="Y10" s="5"/>
    </row>
    <row r="11" spans="2:26" x14ac:dyDescent="0.25">
      <c r="B11" s="1">
        <v>11</v>
      </c>
      <c r="C11" s="5">
        <v>349.18313599999999</v>
      </c>
      <c r="D11" s="5">
        <v>350.52783199999999</v>
      </c>
      <c r="E11" s="5">
        <f t="shared" si="0"/>
        <v>1.344695999999999</v>
      </c>
      <c r="F11">
        <f t="shared" si="1"/>
        <v>349.85548399999999</v>
      </c>
      <c r="G11">
        <f>$G$83</f>
        <v>-0.6094459619862751</v>
      </c>
      <c r="H11">
        <f>$G$84</f>
        <v>4.4265321697784845</v>
      </c>
      <c r="I11">
        <f>$E$79</f>
        <v>1.9085431038961049</v>
      </c>
      <c r="J11">
        <f t="shared" si="2"/>
        <v>0.38362032262248408</v>
      </c>
      <c r="O11">
        <f t="shared" si="3"/>
        <v>1.0038509763541388</v>
      </c>
      <c r="Y11" s="5"/>
    </row>
    <row r="12" spans="2:26" x14ac:dyDescent="0.25">
      <c r="B12" s="1">
        <v>12</v>
      </c>
      <c r="C12" s="5">
        <v>352.65585299999998</v>
      </c>
      <c r="D12" s="5">
        <v>352.07205199999999</v>
      </c>
      <c r="E12" s="5">
        <f t="shared" si="0"/>
        <v>-0.58380099999999402</v>
      </c>
      <c r="F12">
        <f t="shared" si="1"/>
        <v>352.36395249999998</v>
      </c>
      <c r="G12">
        <f>$G$83</f>
        <v>-0.6094459619862751</v>
      </c>
      <c r="H12">
        <f>$G$84</f>
        <v>4.4265321697784845</v>
      </c>
      <c r="I12">
        <f>$E$79</f>
        <v>1.9085431038961049</v>
      </c>
      <c r="J12">
        <f t="shared" si="2"/>
        <v>-0.16581861487829599</v>
      </c>
      <c r="O12">
        <f t="shared" si="3"/>
        <v>0.99834455888075113</v>
      </c>
      <c r="Y12" s="5"/>
    </row>
    <row r="13" spans="2:26" x14ac:dyDescent="0.25">
      <c r="B13" s="1">
        <v>13</v>
      </c>
      <c r="C13" s="5">
        <v>351.70455900000002</v>
      </c>
      <c r="D13" s="5">
        <v>352.51187099999999</v>
      </c>
      <c r="E13" s="5">
        <f t="shared" si="0"/>
        <v>0.80731199999996761</v>
      </c>
      <c r="F13">
        <f t="shared" si="1"/>
        <v>352.10821499999997</v>
      </c>
      <c r="G13">
        <f>$G$83</f>
        <v>-0.6094459619862751</v>
      </c>
      <c r="H13">
        <f>$G$84</f>
        <v>4.4265321697784845</v>
      </c>
      <c r="I13">
        <f>$E$79</f>
        <v>1.9085431038961049</v>
      </c>
      <c r="J13">
        <f t="shared" si="2"/>
        <v>0.22901696833919324</v>
      </c>
      <c r="O13">
        <f t="shared" si="3"/>
        <v>1.0022954265998012</v>
      </c>
      <c r="Y13" s="5"/>
    </row>
    <row r="14" spans="2:26" x14ac:dyDescent="0.25">
      <c r="B14" s="1">
        <v>14</v>
      </c>
      <c r="C14" s="5">
        <v>351.68035900000001</v>
      </c>
      <c r="D14" s="5">
        <v>352.28955100000002</v>
      </c>
      <c r="E14" s="5">
        <f t="shared" si="0"/>
        <v>0.60919200000000728</v>
      </c>
      <c r="F14">
        <f t="shared" si="1"/>
        <v>351.98495500000001</v>
      </c>
      <c r="G14">
        <f>$G$83</f>
        <v>-0.6094459619862751</v>
      </c>
      <c r="H14">
        <f>$G$84</f>
        <v>4.4265321697784845</v>
      </c>
      <c r="I14">
        <f>$E$79</f>
        <v>1.9085431038961049</v>
      </c>
      <c r="J14">
        <f t="shared" si="2"/>
        <v>0.17292366414807667</v>
      </c>
      <c r="O14">
        <f t="shared" si="3"/>
        <v>1.0017322320806663</v>
      </c>
      <c r="Y14" s="5"/>
    </row>
    <row r="15" spans="2:26" x14ac:dyDescent="0.25">
      <c r="B15" s="1">
        <v>15</v>
      </c>
      <c r="C15">
        <v>352.92654399999998</v>
      </c>
      <c r="D15">
        <v>350.94345099999998</v>
      </c>
      <c r="E15" s="5">
        <f t="shared" si="0"/>
        <v>-1.9830929999999967</v>
      </c>
      <c r="F15">
        <f t="shared" si="1"/>
        <v>351.93499750000001</v>
      </c>
      <c r="G15">
        <f>$G$83</f>
        <v>-0.6094459619862751</v>
      </c>
      <c r="H15">
        <f>$G$84</f>
        <v>4.4265321697784845</v>
      </c>
      <c r="I15">
        <f>$E$79</f>
        <v>1.9085431038961049</v>
      </c>
      <c r="J15">
        <f t="shared" si="2"/>
        <v>-0.56507479890257206</v>
      </c>
      <c r="O15">
        <f t="shared" si="3"/>
        <v>0.99438100354389891</v>
      </c>
      <c r="Y15" s="5"/>
    </row>
    <row r="16" spans="2:26" x14ac:dyDescent="0.25">
      <c r="B16" s="1">
        <v>16</v>
      </c>
      <c r="C16">
        <v>352.61276199999998</v>
      </c>
      <c r="D16">
        <v>351.95144699999997</v>
      </c>
      <c r="E16" s="5">
        <f t="shared" si="0"/>
        <v>-0.66131500000000187</v>
      </c>
      <c r="F16">
        <f t="shared" si="1"/>
        <v>352.28210449999995</v>
      </c>
      <c r="G16">
        <f>$G$83</f>
        <v>-0.6094459619862751</v>
      </c>
      <c r="H16">
        <f>$G$84</f>
        <v>4.4265321697784845</v>
      </c>
      <c r="I16">
        <f>$E$79</f>
        <v>1.9085431038961049</v>
      </c>
      <c r="J16">
        <f t="shared" si="2"/>
        <v>-0.18789949739857212</v>
      </c>
      <c r="O16">
        <f t="shared" si="3"/>
        <v>0.99812452902654725</v>
      </c>
      <c r="Y16" s="5"/>
    </row>
    <row r="17" spans="2:25" x14ac:dyDescent="0.25">
      <c r="B17" s="1">
        <v>17</v>
      </c>
      <c r="C17">
        <v>352.26123000000001</v>
      </c>
      <c r="D17">
        <v>352.54541</v>
      </c>
      <c r="E17" s="5">
        <f t="shared" si="0"/>
        <v>0.28417999999999211</v>
      </c>
      <c r="F17">
        <f t="shared" si="1"/>
        <v>352.40332000000001</v>
      </c>
      <c r="G17">
        <f>$G$83</f>
        <v>-0.6094459619862751</v>
      </c>
      <c r="H17">
        <f>$G$84</f>
        <v>4.4265321697784845</v>
      </c>
      <c r="I17">
        <f>$E$79</f>
        <v>1.9085431038961049</v>
      </c>
      <c r="J17">
        <f t="shared" si="2"/>
        <v>8.0608055569349815E-2</v>
      </c>
      <c r="O17">
        <f t="shared" si="3"/>
        <v>1.000806730845742</v>
      </c>
      <c r="Y17" s="5"/>
    </row>
    <row r="18" spans="2:25" x14ac:dyDescent="0.25">
      <c r="B18" s="1">
        <v>18</v>
      </c>
      <c r="C18">
        <v>350.79858400000001</v>
      </c>
      <c r="D18">
        <v>352.59442100000001</v>
      </c>
      <c r="E18" s="5">
        <f t="shared" si="0"/>
        <v>1.7958370000000059</v>
      </c>
      <c r="F18">
        <f t="shared" si="1"/>
        <v>351.69650250000001</v>
      </c>
      <c r="G18">
        <f>$G$83</f>
        <v>-0.6094459619862751</v>
      </c>
      <c r="H18">
        <f>$G$84</f>
        <v>4.4265321697784845</v>
      </c>
      <c r="I18">
        <f>$E$79</f>
        <v>1.9085431038961049</v>
      </c>
      <c r="J18">
        <f t="shared" si="2"/>
        <v>0.50932087776851287</v>
      </c>
      <c r="O18">
        <f t="shared" si="3"/>
        <v>1.0051192823514932</v>
      </c>
      <c r="Y18" s="5"/>
    </row>
    <row r="19" spans="2:25" x14ac:dyDescent="0.25">
      <c r="B19" s="1">
        <v>19</v>
      </c>
      <c r="C19">
        <v>350.79467799999998</v>
      </c>
      <c r="D19">
        <v>352.83633400000002</v>
      </c>
      <c r="E19" s="5">
        <f t="shared" si="0"/>
        <v>2.0416560000000459</v>
      </c>
      <c r="F19">
        <f t="shared" si="1"/>
        <v>351.81550600000003</v>
      </c>
      <c r="G19">
        <f>$G$83</f>
        <v>-0.6094459619862751</v>
      </c>
      <c r="H19">
        <f>$G$84</f>
        <v>4.4265321697784845</v>
      </c>
      <c r="I19">
        <f>$E$79</f>
        <v>1.9085431038961049</v>
      </c>
      <c r="J19">
        <f t="shared" si="2"/>
        <v>0.57864108745672593</v>
      </c>
      <c r="O19">
        <f t="shared" si="3"/>
        <v>1.0058200882967787</v>
      </c>
      <c r="Y19" s="5"/>
    </row>
    <row r="20" spans="2:25" x14ac:dyDescent="0.25">
      <c r="B20" s="1">
        <v>20</v>
      </c>
      <c r="C20">
        <v>350.60452299999997</v>
      </c>
      <c r="D20">
        <v>352.594696</v>
      </c>
      <c r="E20" s="5">
        <f t="shared" si="0"/>
        <v>1.9901730000000271</v>
      </c>
      <c r="F20">
        <f t="shared" si="1"/>
        <v>351.59960949999999</v>
      </c>
      <c r="G20">
        <f>$G$83</f>
        <v>-0.6094459619862751</v>
      </c>
      <c r="H20">
        <f>$G$84</f>
        <v>4.4265321697784845</v>
      </c>
      <c r="I20">
        <f>$E$79</f>
        <v>1.9085431038961049</v>
      </c>
      <c r="J20">
        <f t="shared" si="2"/>
        <v>0.56443645425682387</v>
      </c>
      <c r="O20">
        <f t="shared" si="3"/>
        <v>1.0056764042373749</v>
      </c>
      <c r="Y20" s="5"/>
    </row>
    <row r="21" spans="2:25" x14ac:dyDescent="0.25">
      <c r="B21" s="1">
        <v>21</v>
      </c>
      <c r="C21">
        <v>352.40652499999999</v>
      </c>
      <c r="D21">
        <v>353.65588400000001</v>
      </c>
      <c r="E21" s="5">
        <f t="shared" si="0"/>
        <v>1.2493590000000268</v>
      </c>
      <c r="F21">
        <f t="shared" si="1"/>
        <v>353.0312045</v>
      </c>
      <c r="G21">
        <f>$G$83</f>
        <v>-0.6094459619862751</v>
      </c>
      <c r="H21">
        <f>$G$84</f>
        <v>4.4265321697784845</v>
      </c>
      <c r="I21">
        <f>$E$79</f>
        <v>1.9085431038961049</v>
      </c>
      <c r="J21">
        <f t="shared" si="2"/>
        <v>0.35326967725497443</v>
      </c>
      <c r="O21">
        <f t="shared" si="3"/>
        <v>1.0035452209632045</v>
      </c>
      <c r="Y21" s="5"/>
    </row>
    <row r="22" spans="2:25" x14ac:dyDescent="0.25">
      <c r="B22" s="1">
        <v>22</v>
      </c>
      <c r="C22">
        <v>351.89468399999998</v>
      </c>
      <c r="D22">
        <v>353.80148300000002</v>
      </c>
      <c r="E22" s="5">
        <f t="shared" si="0"/>
        <v>1.906799000000035</v>
      </c>
      <c r="F22">
        <f t="shared" si="1"/>
        <v>352.84808350000003</v>
      </c>
      <c r="G22">
        <f>$G$83</f>
        <v>-0.6094459619862751</v>
      </c>
      <c r="H22">
        <f>$G$84</f>
        <v>4.4265321697784845</v>
      </c>
      <c r="I22">
        <f>$E$79</f>
        <v>1.9085431038961049</v>
      </c>
      <c r="J22">
        <f t="shared" si="2"/>
        <v>0.53894601679779697</v>
      </c>
      <c r="O22">
        <f t="shared" si="3"/>
        <v>1.0054186638409122</v>
      </c>
      <c r="Y22" s="5"/>
    </row>
    <row r="23" spans="2:25" x14ac:dyDescent="0.25">
      <c r="B23" s="1">
        <v>23</v>
      </c>
      <c r="C23">
        <v>352.38668799999999</v>
      </c>
      <c r="D23">
        <v>353.34591699999999</v>
      </c>
      <c r="E23" s="5">
        <f t="shared" si="0"/>
        <v>0.95922899999999345</v>
      </c>
      <c r="F23">
        <f t="shared" si="1"/>
        <v>352.86630249999996</v>
      </c>
      <c r="G23">
        <f>$G$83</f>
        <v>-0.6094459619862751</v>
      </c>
      <c r="H23">
        <f>$G$84</f>
        <v>4.4265321697784845</v>
      </c>
      <c r="I23">
        <f>$E$79</f>
        <v>1.9085431038961049</v>
      </c>
      <c r="J23">
        <f t="shared" si="2"/>
        <v>0.2714702374783613</v>
      </c>
      <c r="O23">
        <f t="shared" si="3"/>
        <v>1.0027220920445212</v>
      </c>
      <c r="Y23" s="5"/>
    </row>
    <row r="24" spans="2:25" x14ac:dyDescent="0.25">
      <c r="B24" s="1">
        <v>24</v>
      </c>
      <c r="C24">
        <v>351.01431300000002</v>
      </c>
      <c r="D24">
        <v>352.810699</v>
      </c>
      <c r="E24" s="5">
        <f t="shared" si="0"/>
        <v>1.7963859999999841</v>
      </c>
      <c r="F24">
        <f t="shared" si="1"/>
        <v>351.91250600000001</v>
      </c>
      <c r="G24">
        <f>$G$83</f>
        <v>-0.6094459619862751</v>
      </c>
      <c r="H24">
        <f>$G$84</f>
        <v>4.4265321697784845</v>
      </c>
      <c r="I24">
        <f>$E$79</f>
        <v>1.9085431038961049</v>
      </c>
      <c r="J24">
        <f t="shared" si="2"/>
        <v>0.50916426431840833</v>
      </c>
      <c r="O24">
        <f t="shared" si="3"/>
        <v>1.0051177001434697</v>
      </c>
      <c r="Y24" s="5"/>
    </row>
    <row r="25" spans="2:25" x14ac:dyDescent="0.25">
      <c r="B25" s="1">
        <v>25</v>
      </c>
      <c r="C25">
        <v>353.74404900000002</v>
      </c>
      <c r="D25">
        <v>353.26348899999999</v>
      </c>
      <c r="E25" s="5">
        <f t="shared" si="0"/>
        <v>-0.48056000000002541</v>
      </c>
      <c r="F25">
        <f t="shared" si="1"/>
        <v>353.50376900000003</v>
      </c>
      <c r="G25">
        <f>$G$83</f>
        <v>-0.6094459619862751</v>
      </c>
      <c r="H25">
        <f>$G$84</f>
        <v>4.4265321697784845</v>
      </c>
      <c r="I25">
        <f>$E$79</f>
        <v>1.9085431038961049</v>
      </c>
      <c r="J25">
        <f t="shared" si="2"/>
        <v>-0.13603443745640678</v>
      </c>
      <c r="O25">
        <f t="shared" si="3"/>
        <v>0.99864150364830584</v>
      </c>
      <c r="Y25" s="5"/>
    </row>
    <row r="26" spans="2:25" x14ac:dyDescent="0.25">
      <c r="B26" s="1">
        <v>26</v>
      </c>
      <c r="C26">
        <v>353.99929800000001</v>
      </c>
      <c r="D26">
        <v>352.71749899999998</v>
      </c>
      <c r="E26" s="5">
        <f t="shared" si="0"/>
        <v>-1.281799000000035</v>
      </c>
      <c r="F26">
        <f t="shared" si="1"/>
        <v>353.35839850000002</v>
      </c>
      <c r="G26">
        <f>$G$83</f>
        <v>-0.6094459619862751</v>
      </c>
      <c r="H26">
        <f>$G$84</f>
        <v>4.4265321697784845</v>
      </c>
      <c r="I26">
        <f>$E$79</f>
        <v>1.9085431038961049</v>
      </c>
      <c r="J26">
        <f t="shared" si="2"/>
        <v>-0.36340669335490927</v>
      </c>
      <c r="O26">
        <f t="shared" si="3"/>
        <v>0.99637909168961114</v>
      </c>
      <c r="Y26" s="5"/>
    </row>
    <row r="27" spans="2:25" x14ac:dyDescent="0.25">
      <c r="B27" s="1">
        <v>27</v>
      </c>
      <c r="C27">
        <v>430.03762799999998</v>
      </c>
      <c r="D27">
        <v>431.23715199999998</v>
      </c>
      <c r="E27" s="5">
        <f t="shared" si="0"/>
        <v>1.1995239999999967</v>
      </c>
      <c r="F27">
        <f t="shared" si="1"/>
        <v>430.63738999999998</v>
      </c>
      <c r="G27">
        <f>$G$83</f>
        <v>-0.6094459619862751</v>
      </c>
      <c r="H27">
        <f>$G$84</f>
        <v>4.4265321697784845</v>
      </c>
      <c r="I27">
        <f>$E$79</f>
        <v>1.9085431038961049</v>
      </c>
      <c r="J27">
        <f t="shared" si="2"/>
        <v>0.27815877978899106</v>
      </c>
      <c r="O27">
        <f t="shared" si="3"/>
        <v>1.0027893466103854</v>
      </c>
      <c r="Y27" s="5"/>
    </row>
    <row r="28" spans="2:25" x14ac:dyDescent="0.25">
      <c r="B28" s="1">
        <v>28</v>
      </c>
      <c r="C28">
        <v>428.921448</v>
      </c>
      <c r="D28">
        <v>432.05718999999999</v>
      </c>
      <c r="E28" s="5">
        <f t="shared" si="0"/>
        <v>3.1357419999999934</v>
      </c>
      <c r="F28">
        <f t="shared" si="1"/>
        <v>430.48931900000002</v>
      </c>
      <c r="G28">
        <f>$G$83</f>
        <v>-0.6094459619862751</v>
      </c>
      <c r="H28">
        <f>$G$84</f>
        <v>4.4265321697784845</v>
      </c>
      <c r="I28">
        <f>$E$79</f>
        <v>1.9085431038961049</v>
      </c>
      <c r="J28">
        <f t="shared" si="2"/>
        <v>0.72577012316355471</v>
      </c>
      <c r="O28">
        <f t="shared" si="3"/>
        <v>1.0073107605474652</v>
      </c>
      <c r="Y28" s="5"/>
    </row>
    <row r="29" spans="2:25" x14ac:dyDescent="0.25">
      <c r="B29" s="1">
        <v>29</v>
      </c>
      <c r="C29">
        <v>428.921021</v>
      </c>
      <c r="D29">
        <v>431.27533</v>
      </c>
      <c r="E29" s="5">
        <f t="shared" si="0"/>
        <v>2.3543090000000007</v>
      </c>
      <c r="F29">
        <f t="shared" si="1"/>
        <v>430.09817550000002</v>
      </c>
      <c r="G29">
        <f>$G$83</f>
        <v>-0.6094459619862751</v>
      </c>
      <c r="H29">
        <f>$G$84</f>
        <v>4.4265321697784845</v>
      </c>
      <c r="I29">
        <f>$E$79</f>
        <v>1.9085431038961049</v>
      </c>
      <c r="J29">
        <f t="shared" si="2"/>
        <v>0.54589466084229776</v>
      </c>
      <c r="O29">
        <f t="shared" si="3"/>
        <v>1.0054889102765612</v>
      </c>
      <c r="Y29" s="5"/>
    </row>
    <row r="30" spans="2:25" x14ac:dyDescent="0.25">
      <c r="B30" s="1">
        <v>30</v>
      </c>
      <c r="C30">
        <v>430.47619600000002</v>
      </c>
      <c r="D30">
        <v>430.41516100000001</v>
      </c>
      <c r="E30" s="5">
        <f t="shared" si="0"/>
        <v>-6.1035000000003947E-2</v>
      </c>
      <c r="F30">
        <f t="shared" si="1"/>
        <v>430.44567849999999</v>
      </c>
      <c r="G30">
        <f>$G$83</f>
        <v>-0.6094459619862751</v>
      </c>
      <c r="H30">
        <f>$G$84</f>
        <v>4.4265321697784845</v>
      </c>
      <c r="I30">
        <f>$E$79</f>
        <v>1.9085431038961049</v>
      </c>
      <c r="J30">
        <f t="shared" si="2"/>
        <v>-1.4180494910587954E-2</v>
      </c>
      <c r="O30">
        <f t="shared" si="3"/>
        <v>0.9998582151566866</v>
      </c>
      <c r="Y30" s="5"/>
    </row>
    <row r="31" spans="2:25" x14ac:dyDescent="0.25">
      <c r="B31" s="1">
        <v>31</v>
      </c>
      <c r="C31">
        <v>430.39453099999997</v>
      </c>
      <c r="D31">
        <v>430.80126999999999</v>
      </c>
      <c r="E31" s="5">
        <f t="shared" si="0"/>
        <v>0.40673900000001595</v>
      </c>
      <c r="F31">
        <f t="shared" si="1"/>
        <v>430.59790049999998</v>
      </c>
      <c r="G31">
        <f>$G$83</f>
        <v>-0.6094459619862751</v>
      </c>
      <c r="H31">
        <f>$G$84</f>
        <v>4.4265321697784845</v>
      </c>
      <c r="I31">
        <f>$E$79</f>
        <v>1.9085431038961049</v>
      </c>
      <c r="J31">
        <f t="shared" si="2"/>
        <v>9.4414531322067827E-2</v>
      </c>
      <c r="O31">
        <f t="shared" si="3"/>
        <v>1.0009450375660094</v>
      </c>
      <c r="Y31" s="5"/>
    </row>
    <row r="32" spans="2:25" x14ac:dyDescent="0.25">
      <c r="B32" s="1">
        <v>32</v>
      </c>
      <c r="C32">
        <v>429.13906900000001</v>
      </c>
      <c r="D32">
        <v>430.32534800000002</v>
      </c>
      <c r="E32" s="5">
        <f t="shared" si="0"/>
        <v>1.1862790000000132</v>
      </c>
      <c r="F32">
        <f t="shared" si="1"/>
        <v>429.73220850000001</v>
      </c>
      <c r="G32">
        <f>$G$83</f>
        <v>-0.6094459619862751</v>
      </c>
      <c r="H32">
        <f>$G$84</f>
        <v>4.4265321697784845</v>
      </c>
      <c r="I32">
        <f>$E$79</f>
        <v>1.9085431038961049</v>
      </c>
      <c r="J32">
        <f t="shared" si="2"/>
        <v>0.27567025868065131</v>
      </c>
      <c r="O32">
        <f t="shared" si="3"/>
        <v>1.0027643230031802</v>
      </c>
      <c r="Y32" s="5"/>
    </row>
    <row r="33" spans="2:25" x14ac:dyDescent="0.25">
      <c r="B33" s="1">
        <v>33</v>
      </c>
      <c r="C33">
        <v>428.73498499999999</v>
      </c>
      <c r="D33">
        <v>430.214294</v>
      </c>
      <c r="E33" s="5">
        <f t="shared" si="0"/>
        <v>1.4793090000000007</v>
      </c>
      <c r="F33">
        <f t="shared" si="1"/>
        <v>429.47463949999997</v>
      </c>
      <c r="G33">
        <f>$G$83</f>
        <v>-0.6094459619862751</v>
      </c>
      <c r="H33">
        <f>$G$84</f>
        <v>4.4265321697784845</v>
      </c>
      <c r="I33">
        <f>$E$79</f>
        <v>1.9085431038961049</v>
      </c>
      <c r="J33">
        <f t="shared" si="2"/>
        <v>0.34385398640427334</v>
      </c>
      <c r="O33">
        <f t="shared" si="3"/>
        <v>1.0034504042164882</v>
      </c>
      <c r="Y33" s="5"/>
    </row>
    <row r="34" spans="2:25" x14ac:dyDescent="0.25">
      <c r="B34" s="1">
        <v>34</v>
      </c>
      <c r="C34">
        <v>430.77825899999999</v>
      </c>
      <c r="D34">
        <v>430.77533</v>
      </c>
      <c r="E34" s="5">
        <f t="shared" si="0"/>
        <v>-2.9289999999946303E-3</v>
      </c>
      <c r="F34">
        <f t="shared" si="1"/>
        <v>430.77679449999999</v>
      </c>
      <c r="G34">
        <f>$G$83</f>
        <v>-0.6094459619862751</v>
      </c>
      <c r="H34">
        <f>$G$84</f>
        <v>4.4265321697784845</v>
      </c>
      <c r="I34">
        <f>$E$79</f>
        <v>1.9085431038961049</v>
      </c>
      <c r="J34">
        <f t="shared" si="2"/>
        <v>-6.7993680139357803E-4</v>
      </c>
      <c r="O34">
        <f t="shared" si="3"/>
        <v>0.99999320067821718</v>
      </c>
      <c r="Y34" s="5"/>
    </row>
    <row r="35" spans="2:25" x14ac:dyDescent="0.25">
      <c r="B35" s="1">
        <v>35</v>
      </c>
      <c r="C35">
        <v>401.68771400000003</v>
      </c>
      <c r="D35">
        <v>403.431061</v>
      </c>
      <c r="E35" s="5">
        <f t="shared" si="0"/>
        <v>1.7433469999999716</v>
      </c>
      <c r="F35">
        <f t="shared" si="1"/>
        <v>402.55938750000001</v>
      </c>
      <c r="G35">
        <f>$G$83</f>
        <v>-0.6094459619862751</v>
      </c>
      <c r="H35">
        <f>$G$84</f>
        <v>4.4265321697784845</v>
      </c>
      <c r="I35">
        <f>$E$79</f>
        <v>1.9085431038961049</v>
      </c>
      <c r="J35">
        <f t="shared" si="2"/>
        <v>0.43213008826803534</v>
      </c>
      <c r="O35">
        <f t="shared" si="3"/>
        <v>1.0043400555686399</v>
      </c>
      <c r="Y35" s="5"/>
    </row>
    <row r="36" spans="2:25" x14ac:dyDescent="0.25">
      <c r="B36" s="1">
        <v>36</v>
      </c>
      <c r="C36">
        <v>401.74191300000001</v>
      </c>
      <c r="D36">
        <v>403.802795</v>
      </c>
      <c r="E36" s="5">
        <f t="shared" si="0"/>
        <v>2.0608819999999923</v>
      </c>
      <c r="F36">
        <f t="shared" si="1"/>
        <v>402.77235400000001</v>
      </c>
      <c r="G36">
        <f>$G$83</f>
        <v>-0.6094459619862751</v>
      </c>
      <c r="H36">
        <f>$G$84</f>
        <v>4.4265321697784845</v>
      </c>
      <c r="I36">
        <f>$E$79</f>
        <v>1.9085431038961049</v>
      </c>
      <c r="J36">
        <f t="shared" si="2"/>
        <v>0.51036843368060203</v>
      </c>
      <c r="O36">
        <f t="shared" si="3"/>
        <v>1.0051298655512699</v>
      </c>
      <c r="Y36" s="5"/>
    </row>
    <row r="37" spans="2:25" x14ac:dyDescent="0.25">
      <c r="B37" s="1">
        <v>37</v>
      </c>
      <c r="C37">
        <v>401.64901700000001</v>
      </c>
      <c r="D37">
        <v>404.193512</v>
      </c>
      <c r="E37" s="5">
        <f t="shared" si="0"/>
        <v>2.5444949999999835</v>
      </c>
      <c r="F37">
        <f t="shared" si="1"/>
        <v>402.92126450000001</v>
      </c>
      <c r="G37">
        <f>$G$83</f>
        <v>-0.6094459619862751</v>
      </c>
      <c r="H37">
        <f>$G$84</f>
        <v>4.4265321697784845</v>
      </c>
      <c r="I37">
        <f>$E$79</f>
        <v>1.9085431038961049</v>
      </c>
      <c r="J37">
        <f t="shared" si="2"/>
        <v>0.62952395930590388</v>
      </c>
      <c r="O37">
        <f t="shared" si="3"/>
        <v>1.0063351206956894</v>
      </c>
      <c r="Y37" s="5"/>
    </row>
    <row r="38" spans="2:25" x14ac:dyDescent="0.25">
      <c r="B38" s="1">
        <v>38</v>
      </c>
      <c r="C38">
        <v>401.99563599999999</v>
      </c>
      <c r="D38">
        <v>403.09371900000002</v>
      </c>
      <c r="E38" s="5">
        <f t="shared" si="0"/>
        <v>1.098083000000031</v>
      </c>
      <c r="F38">
        <f t="shared" si="1"/>
        <v>402.54467750000003</v>
      </c>
      <c r="G38">
        <f>$G$83</f>
        <v>-0.6094459619862751</v>
      </c>
      <c r="H38">
        <f>$G$84</f>
        <v>4.4265321697784845</v>
      </c>
      <c r="I38">
        <f>$E$79</f>
        <v>1.9085431038961049</v>
      </c>
      <c r="J38">
        <f t="shared" si="2"/>
        <v>0.27241382046938589</v>
      </c>
      <c r="O38">
        <f t="shared" si="3"/>
        <v>1.0027315794045089</v>
      </c>
      <c r="Y38" s="5"/>
    </row>
    <row r="39" spans="2:25" x14ac:dyDescent="0.25">
      <c r="B39" s="1">
        <v>39</v>
      </c>
      <c r="C39">
        <v>401.95727499999998</v>
      </c>
      <c r="D39">
        <v>403.32147200000003</v>
      </c>
      <c r="E39" s="5">
        <f t="shared" si="0"/>
        <v>1.364197000000047</v>
      </c>
      <c r="F39">
        <f t="shared" si="1"/>
        <v>402.63937350000003</v>
      </c>
      <c r="G39">
        <f>$G$83</f>
        <v>-0.6094459619862751</v>
      </c>
      <c r="H39">
        <f>$G$84</f>
        <v>4.4265321697784845</v>
      </c>
      <c r="I39">
        <f>$E$79</f>
        <v>1.9085431038961049</v>
      </c>
      <c r="J39">
        <f t="shared" si="2"/>
        <v>0.3382406082262952</v>
      </c>
      <c r="O39">
        <f t="shared" si="3"/>
        <v>1.0033938855814963</v>
      </c>
      <c r="Y39" s="5"/>
    </row>
    <row r="40" spans="2:25" x14ac:dyDescent="0.25">
      <c r="B40" s="1">
        <v>40</v>
      </c>
      <c r="C40">
        <v>401.77551299999999</v>
      </c>
      <c r="D40">
        <v>403.71771200000001</v>
      </c>
      <c r="E40" s="5">
        <f t="shared" si="0"/>
        <v>1.9421990000000164</v>
      </c>
      <c r="F40">
        <f t="shared" si="1"/>
        <v>402.74661249999997</v>
      </c>
      <c r="G40">
        <f>$G$83</f>
        <v>-0.6094459619862751</v>
      </c>
      <c r="H40">
        <f>$G$84</f>
        <v>4.4265321697784845</v>
      </c>
      <c r="I40">
        <f>$E$79</f>
        <v>1.9085431038961049</v>
      </c>
      <c r="J40">
        <f t="shared" si="2"/>
        <v>0.48107847197945486</v>
      </c>
      <c r="O40">
        <f t="shared" si="3"/>
        <v>1.0048340402467484</v>
      </c>
      <c r="Y40" s="5"/>
    </row>
    <row r="41" spans="2:25" x14ac:dyDescent="0.25">
      <c r="B41" s="1">
        <v>41</v>
      </c>
      <c r="C41">
        <v>401.81427000000002</v>
      </c>
      <c r="D41">
        <v>403.65148900000003</v>
      </c>
      <c r="E41" s="5">
        <f t="shared" si="0"/>
        <v>1.8372190000000046</v>
      </c>
      <c r="F41">
        <f t="shared" si="1"/>
        <v>402.73287950000002</v>
      </c>
      <c r="G41">
        <f>$G$83</f>
        <v>-0.6094459619862751</v>
      </c>
      <c r="H41">
        <f>$G$84</f>
        <v>4.4265321697784845</v>
      </c>
      <c r="I41">
        <f>$E$79</f>
        <v>1.9085431038961049</v>
      </c>
      <c r="J41">
        <f t="shared" si="2"/>
        <v>0.45514981365521595</v>
      </c>
      <c r="O41">
        <f t="shared" si="3"/>
        <v>1.0045723089924108</v>
      </c>
      <c r="Y41" s="5"/>
    </row>
    <row r="42" spans="2:25" x14ac:dyDescent="0.25">
      <c r="B42" s="1">
        <v>42</v>
      </c>
      <c r="C42">
        <v>401.590485</v>
      </c>
      <c r="D42">
        <v>403.71984900000001</v>
      </c>
      <c r="E42" s="5">
        <f t="shared" si="0"/>
        <v>2.1293640000000096</v>
      </c>
      <c r="F42">
        <f t="shared" si="1"/>
        <v>402.65516700000001</v>
      </c>
      <c r="G42">
        <f>$G$83</f>
        <v>-0.6094459619862751</v>
      </c>
      <c r="H42">
        <f>$G$84</f>
        <v>4.4265321697784845</v>
      </c>
      <c r="I42">
        <f>$E$79</f>
        <v>1.9085431038961049</v>
      </c>
      <c r="J42">
        <f t="shared" si="2"/>
        <v>0.52743604389884957</v>
      </c>
      <c r="O42">
        <f t="shared" si="3"/>
        <v>1.005302326821812</v>
      </c>
      <c r="Y42" s="5"/>
    </row>
    <row r="43" spans="2:25" x14ac:dyDescent="0.25">
      <c r="B43" s="1">
        <v>43</v>
      </c>
      <c r="C43">
        <v>321.61660799999999</v>
      </c>
      <c r="D43">
        <v>324.04547100000002</v>
      </c>
      <c r="E43" s="5">
        <f t="shared" si="0"/>
        <v>2.4288630000000353</v>
      </c>
      <c r="F43">
        <f t="shared" si="1"/>
        <v>322.83103949999997</v>
      </c>
      <c r="G43">
        <f>$G$83</f>
        <v>-0.6094459619862751</v>
      </c>
      <c r="H43">
        <f>$G$84</f>
        <v>4.4265321697784845</v>
      </c>
      <c r="I43">
        <f>$E$79</f>
        <v>1.9085431038961049</v>
      </c>
      <c r="J43">
        <f t="shared" si="2"/>
        <v>0.74954388114254344</v>
      </c>
      <c r="O43">
        <f t="shared" si="3"/>
        <v>1.0075520447003783</v>
      </c>
      <c r="Y43" s="5"/>
    </row>
    <row r="44" spans="2:25" x14ac:dyDescent="0.25">
      <c r="B44" s="1">
        <v>44</v>
      </c>
      <c r="C44">
        <v>321.348816</v>
      </c>
      <c r="D44">
        <v>323.80831899999998</v>
      </c>
      <c r="E44" s="5">
        <f t="shared" si="0"/>
        <v>2.4595029999999838</v>
      </c>
      <c r="F44">
        <f t="shared" si="1"/>
        <v>322.57856749999996</v>
      </c>
      <c r="G44">
        <f>$G$83</f>
        <v>-0.6094459619862751</v>
      </c>
      <c r="H44">
        <f>$G$84</f>
        <v>4.4265321697784845</v>
      </c>
      <c r="I44">
        <f>$E$79</f>
        <v>1.9085431038961049</v>
      </c>
      <c r="J44">
        <f t="shared" si="2"/>
        <v>0.75955522316274515</v>
      </c>
      <c r="O44">
        <f t="shared" si="3"/>
        <v>1.0076536862049617</v>
      </c>
      <c r="Y44" s="5"/>
    </row>
    <row r="45" spans="2:25" x14ac:dyDescent="0.25">
      <c r="B45" s="1">
        <v>45</v>
      </c>
      <c r="C45">
        <v>321.24700899999999</v>
      </c>
      <c r="D45">
        <v>324.18087800000001</v>
      </c>
      <c r="E45" s="5">
        <f t="shared" si="0"/>
        <v>2.9338690000000156</v>
      </c>
      <c r="F45">
        <f t="shared" si="1"/>
        <v>322.71394350000003</v>
      </c>
      <c r="G45">
        <f>$G$83</f>
        <v>-0.6094459619862751</v>
      </c>
      <c r="H45">
        <f>$G$84</f>
        <v>4.4265321697784845</v>
      </c>
      <c r="I45">
        <f>$E$79</f>
        <v>1.9085431038961049</v>
      </c>
      <c r="J45">
        <f t="shared" si="2"/>
        <v>0.90500988772077273</v>
      </c>
      <c r="O45">
        <f t="shared" si="3"/>
        <v>1.0091327511783932</v>
      </c>
      <c r="Y45" s="5"/>
    </row>
    <row r="46" spans="2:25" x14ac:dyDescent="0.25">
      <c r="B46" s="1">
        <v>46</v>
      </c>
      <c r="C46">
        <v>322.12536599999999</v>
      </c>
      <c r="D46">
        <v>324.02639799999997</v>
      </c>
      <c r="E46" s="5">
        <f t="shared" si="0"/>
        <v>1.9010319999999865</v>
      </c>
      <c r="F46">
        <f t="shared" si="1"/>
        <v>323.07588199999998</v>
      </c>
      <c r="G46">
        <f>$G$83</f>
        <v>-0.6094459619862751</v>
      </c>
      <c r="H46">
        <f>$G$84</f>
        <v>4.4265321697784845</v>
      </c>
      <c r="I46">
        <f>$E$79</f>
        <v>1.9085431038961049</v>
      </c>
      <c r="J46">
        <f t="shared" si="2"/>
        <v>0.58669047081774695</v>
      </c>
      <c r="O46">
        <f t="shared" si="3"/>
        <v>1.0059015284130093</v>
      </c>
      <c r="Y46" s="5"/>
    </row>
    <row r="47" spans="2:25" x14ac:dyDescent="0.25">
      <c r="B47" s="1">
        <v>47</v>
      </c>
      <c r="C47">
        <v>321.47067299999998</v>
      </c>
      <c r="D47">
        <v>323.45016500000003</v>
      </c>
      <c r="E47" s="5">
        <f t="shared" si="0"/>
        <v>1.9794920000000502</v>
      </c>
      <c r="F47">
        <f t="shared" si="1"/>
        <v>322.460419</v>
      </c>
      <c r="G47">
        <f>$G$83</f>
        <v>-0.6094459619862751</v>
      </c>
      <c r="H47">
        <f>$G$84</f>
        <v>4.4265321697784845</v>
      </c>
      <c r="I47">
        <f>$E$79</f>
        <v>1.9085431038961049</v>
      </c>
      <c r="J47">
        <f t="shared" si="2"/>
        <v>0.61199288613751368</v>
      </c>
      <c r="O47">
        <f t="shared" si="3"/>
        <v>1.0061576130149827</v>
      </c>
      <c r="Y47" s="5"/>
    </row>
    <row r="48" spans="2:25" x14ac:dyDescent="0.25">
      <c r="B48" s="1">
        <v>48</v>
      </c>
      <c r="C48">
        <v>321.33718900000002</v>
      </c>
      <c r="D48">
        <v>323.69635</v>
      </c>
      <c r="E48" s="5">
        <f t="shared" si="0"/>
        <v>2.3591609999999719</v>
      </c>
      <c r="F48">
        <f t="shared" si="1"/>
        <v>322.51676950000001</v>
      </c>
      <c r="G48">
        <f>$G$83</f>
        <v>-0.6094459619862751</v>
      </c>
      <c r="H48">
        <f>$G$84</f>
        <v>4.4265321697784845</v>
      </c>
      <c r="I48">
        <f>$E$79</f>
        <v>1.9085431038961049</v>
      </c>
      <c r="J48">
        <f t="shared" si="2"/>
        <v>0.7288191541239103</v>
      </c>
      <c r="O48">
        <f t="shared" si="3"/>
        <v>1.0073416992516231</v>
      </c>
      <c r="Y48" s="5"/>
    </row>
    <row r="49" spans="2:25" x14ac:dyDescent="0.25">
      <c r="B49" s="1">
        <v>49</v>
      </c>
      <c r="C49">
        <v>321.49838299999999</v>
      </c>
      <c r="D49">
        <v>324.86062600000002</v>
      </c>
      <c r="E49" s="5">
        <f t="shared" si="0"/>
        <v>3.362243000000035</v>
      </c>
      <c r="F49">
        <f t="shared" si="1"/>
        <v>323.17950450000001</v>
      </c>
      <c r="G49">
        <f>$G$83</f>
        <v>-0.6094459619862751</v>
      </c>
      <c r="H49">
        <f>$G$84</f>
        <v>4.4265321697784845</v>
      </c>
      <c r="I49">
        <f>$E$79</f>
        <v>1.9085431038961049</v>
      </c>
      <c r="J49">
        <f t="shared" si="2"/>
        <v>1.0349801517651556</v>
      </c>
      <c r="O49">
        <f t="shared" si="3"/>
        <v>1.0104580401575458</v>
      </c>
      <c r="Y49" s="5"/>
    </row>
    <row r="50" spans="2:25" s="5" customFormat="1" x14ac:dyDescent="0.25">
      <c r="B50" s="1">
        <v>51</v>
      </c>
      <c r="C50" s="5">
        <v>321.15020800000002</v>
      </c>
      <c r="D50" s="5">
        <v>324.25524899999999</v>
      </c>
      <c r="E50" s="5">
        <f t="shared" si="0"/>
        <v>3.1050409999999715</v>
      </c>
      <c r="F50" s="5">
        <f t="shared" si="1"/>
        <v>322.70272850000003</v>
      </c>
      <c r="G50">
        <f>$G$83</f>
        <v>-0.6094459619862751</v>
      </c>
      <c r="H50">
        <f>$G$84</f>
        <v>4.4265321697784845</v>
      </c>
      <c r="I50">
        <f>$E$79</f>
        <v>1.9085431038961049</v>
      </c>
      <c r="J50">
        <f t="shared" si="2"/>
        <v>0.95759159167843477</v>
      </c>
      <c r="O50">
        <f t="shared" si="3"/>
        <v>1.0096685006662054</v>
      </c>
      <c r="W50"/>
      <c r="X50"/>
    </row>
    <row r="51" spans="2:25" s="5" customFormat="1" x14ac:dyDescent="0.25">
      <c r="B51" s="1">
        <v>52</v>
      </c>
      <c r="C51" s="5">
        <v>319.88861100000003</v>
      </c>
      <c r="D51" s="5">
        <v>322.29766799999999</v>
      </c>
      <c r="E51" s="5">
        <f t="shared" si="0"/>
        <v>2.4090569999999616</v>
      </c>
      <c r="F51" s="5">
        <f t="shared" si="1"/>
        <v>321.09313950000001</v>
      </c>
      <c r="G51">
        <f>$G$83</f>
        <v>-0.6094459619862751</v>
      </c>
      <c r="H51">
        <f>$G$84</f>
        <v>4.4265321697784845</v>
      </c>
      <c r="I51">
        <f>$E$79</f>
        <v>1.9085431038961049</v>
      </c>
      <c r="J51">
        <f t="shared" si="2"/>
        <v>0.74746336669117996</v>
      </c>
      <c r="O51">
        <f t="shared" si="3"/>
        <v>1.0075309245692401</v>
      </c>
      <c r="W51"/>
      <c r="X51"/>
    </row>
    <row r="52" spans="2:25" s="5" customFormat="1" x14ac:dyDescent="0.25">
      <c r="B52" s="1">
        <v>53</v>
      </c>
      <c r="C52" s="5">
        <v>320.20980800000001</v>
      </c>
      <c r="D52" s="5">
        <v>322.45642099999998</v>
      </c>
      <c r="E52" s="5">
        <f t="shared" si="0"/>
        <v>2.246612999999968</v>
      </c>
      <c r="F52" s="5">
        <f t="shared" si="1"/>
        <v>321.33311449999997</v>
      </c>
      <c r="G52">
        <f>$G$83</f>
        <v>-0.6094459619862751</v>
      </c>
      <c r="H52">
        <f>$G$84</f>
        <v>4.4265321697784845</v>
      </c>
      <c r="I52">
        <f>$E$79</f>
        <v>1.9085431038961049</v>
      </c>
      <c r="J52">
        <f t="shared" si="2"/>
        <v>0.69671833267664041</v>
      </c>
      <c r="O52">
        <f t="shared" si="3"/>
        <v>1.0070160655416276</v>
      </c>
      <c r="W52"/>
      <c r="X52"/>
    </row>
    <row r="53" spans="2:25" x14ac:dyDescent="0.25">
      <c r="B53" s="1">
        <v>54</v>
      </c>
      <c r="C53">
        <v>320.18536399999999</v>
      </c>
      <c r="D53">
        <v>322.84991500000001</v>
      </c>
      <c r="E53" s="5">
        <f t="shared" si="0"/>
        <v>2.6645510000000172</v>
      </c>
      <c r="F53">
        <f t="shared" si="1"/>
        <v>321.51763949999997</v>
      </c>
      <c r="G53">
        <f>$G$83</f>
        <v>-0.6094459619862751</v>
      </c>
      <c r="H53">
        <f>$G$84</f>
        <v>4.4265321697784845</v>
      </c>
      <c r="I53">
        <f>$E$79</f>
        <v>1.9085431038961049</v>
      </c>
      <c r="J53">
        <f t="shared" si="2"/>
        <v>0.8253218836994326</v>
      </c>
      <c r="O53">
        <f t="shared" si="3"/>
        <v>1.0083219013096427</v>
      </c>
      <c r="Y53" s="5"/>
    </row>
    <row r="54" spans="2:25" x14ac:dyDescent="0.25">
      <c r="B54" s="1">
        <v>55</v>
      </c>
      <c r="C54">
        <v>319.80328400000002</v>
      </c>
      <c r="D54">
        <v>322.67770400000001</v>
      </c>
      <c r="E54" s="5">
        <f t="shared" si="0"/>
        <v>2.8744199999999864</v>
      </c>
      <c r="F54">
        <f t="shared" si="1"/>
        <v>321.24049400000001</v>
      </c>
      <c r="G54">
        <f>$G$83</f>
        <v>-0.6094459619862751</v>
      </c>
      <c r="H54">
        <f>$G$84</f>
        <v>4.4265321697784845</v>
      </c>
      <c r="I54">
        <f>$E$79</f>
        <v>1.9085431038961049</v>
      </c>
      <c r="J54">
        <f t="shared" si="2"/>
        <v>0.89080217330416678</v>
      </c>
      <c r="O54">
        <f t="shared" si="3"/>
        <v>1.0089880878146329</v>
      </c>
      <c r="Y54" s="5"/>
    </row>
    <row r="55" spans="2:25" x14ac:dyDescent="0.25">
      <c r="B55" s="1">
        <v>56</v>
      </c>
      <c r="C55">
        <v>319.95486499999998</v>
      </c>
      <c r="D55">
        <v>322.460846</v>
      </c>
      <c r="E55" s="5">
        <f t="shared" si="0"/>
        <v>2.5059810000000198</v>
      </c>
      <c r="F55">
        <f t="shared" si="1"/>
        <v>321.20785549999999</v>
      </c>
      <c r="G55">
        <f>$G$83</f>
        <v>-0.6094459619862751</v>
      </c>
      <c r="H55">
        <f>$G$84</f>
        <v>4.4265321697784845</v>
      </c>
      <c r="I55">
        <f>$E$79</f>
        <v>1.9085431038961049</v>
      </c>
      <c r="J55">
        <f t="shared" si="2"/>
        <v>0.77714272324399336</v>
      </c>
      <c r="O55">
        <f t="shared" si="3"/>
        <v>1.0078322953457826</v>
      </c>
      <c r="Y55" s="5"/>
    </row>
    <row r="56" spans="2:25" x14ac:dyDescent="0.25">
      <c r="B56" s="1">
        <v>57</v>
      </c>
      <c r="C56">
        <v>320.26831099999998</v>
      </c>
      <c r="D56">
        <v>322.62750199999999</v>
      </c>
      <c r="E56" s="5">
        <f t="shared" si="0"/>
        <v>2.3591910000000098</v>
      </c>
      <c r="F56">
        <f>AVERAGE(C56,D56)</f>
        <v>321.44790649999999</v>
      </c>
      <c r="G56">
        <f>$G$83</f>
        <v>-0.6094459619862751</v>
      </c>
      <c r="H56">
        <f>$G$84</f>
        <v>4.4265321697784845</v>
      </c>
      <c r="I56">
        <f>$E$79</f>
        <v>1.9085431038961049</v>
      </c>
      <c r="J56">
        <f t="shared" si="2"/>
        <v>0.73124299242164725</v>
      </c>
      <c r="O56">
        <f t="shared" si="3"/>
        <v>1.0073662954434477</v>
      </c>
      <c r="Y56" s="5"/>
    </row>
    <row r="57" spans="2:25" x14ac:dyDescent="0.25">
      <c r="B57" s="1">
        <v>59</v>
      </c>
      <c r="C57">
        <v>319.79031400000002</v>
      </c>
      <c r="D57">
        <v>322.88262900000001</v>
      </c>
      <c r="E57" s="5">
        <f t="shared" si="0"/>
        <v>3.092314999999985</v>
      </c>
      <c r="F57">
        <f t="shared" ref="F57:F69" si="4">AVERAGE(C57,D57)</f>
        <v>321.33647150000002</v>
      </c>
      <c r="G57">
        <f>$G$83</f>
        <v>-0.6094459619862751</v>
      </c>
      <c r="H57">
        <f>$G$84</f>
        <v>4.4265321697784845</v>
      </c>
      <c r="I57">
        <f>$E$79</f>
        <v>1.9085431038961049</v>
      </c>
      <c r="J57">
        <f>(E57/D57)*100</f>
        <v>0.95772107950718688</v>
      </c>
      <c r="O57">
        <f t="shared" si="3"/>
        <v>1.0096698207063268</v>
      </c>
      <c r="Y57" s="5"/>
    </row>
    <row r="58" spans="2:25" x14ac:dyDescent="0.25">
      <c r="B58" s="1">
        <v>60</v>
      </c>
      <c r="C58">
        <v>319.72317500000003</v>
      </c>
      <c r="D58">
        <v>323.06094400000001</v>
      </c>
      <c r="E58" s="5">
        <f t="shared" si="0"/>
        <v>3.3377689999999802</v>
      </c>
      <c r="F58">
        <f t="shared" si="4"/>
        <v>321.39205950000002</v>
      </c>
      <c r="G58">
        <f>$G$83</f>
        <v>-0.6094459619862751</v>
      </c>
      <c r="H58">
        <f>$G$84</f>
        <v>4.4265321697784845</v>
      </c>
      <c r="I58">
        <f>$E$79</f>
        <v>1.9085431038961049</v>
      </c>
      <c r="J58">
        <f t="shared" si="2"/>
        <v>1.0331700757984474</v>
      </c>
      <c r="O58">
        <f t="shared" si="3"/>
        <v>1.0104395591592632</v>
      </c>
      <c r="Y58" s="5"/>
    </row>
    <row r="59" spans="2:25" x14ac:dyDescent="0.25">
      <c r="B59" s="1">
        <v>61</v>
      </c>
      <c r="C59">
        <v>320.95578</v>
      </c>
      <c r="D59">
        <v>323.62185699999998</v>
      </c>
      <c r="E59" s="5">
        <f t="shared" si="0"/>
        <v>2.6660769999999729</v>
      </c>
      <c r="F59">
        <f t="shared" si="4"/>
        <v>322.28881849999999</v>
      </c>
      <c r="G59">
        <f>$G$83</f>
        <v>-0.6094459619862751</v>
      </c>
      <c r="H59">
        <f>$G$84</f>
        <v>4.4265321697784845</v>
      </c>
      <c r="I59">
        <f>$E$79</f>
        <v>1.9085431038961049</v>
      </c>
      <c r="J59">
        <f t="shared" si="2"/>
        <v>0.82382476409804828</v>
      </c>
      <c r="O59">
        <f t="shared" si="3"/>
        <v>1.0083066801289573</v>
      </c>
      <c r="Y59" s="5"/>
    </row>
    <row r="60" spans="2:25" x14ac:dyDescent="0.25">
      <c r="B60" s="1">
        <v>62</v>
      </c>
      <c r="C60">
        <v>320.86593599999998</v>
      </c>
      <c r="D60">
        <v>323.51995799999997</v>
      </c>
      <c r="E60" s="5">
        <f t="shared" si="0"/>
        <v>2.6540219999999977</v>
      </c>
      <c r="F60">
        <f t="shared" si="4"/>
        <v>322.192947</v>
      </c>
      <c r="G60">
        <f>$G$83</f>
        <v>-0.6094459619862751</v>
      </c>
      <c r="H60">
        <f>$G$84</f>
        <v>4.4265321697784845</v>
      </c>
      <c r="I60">
        <f>$E$79</f>
        <v>1.9085431038961049</v>
      </c>
      <c r="J60">
        <f t="shared" si="2"/>
        <v>0.82035804418594727</v>
      </c>
      <c r="O60">
        <f t="shared" si="3"/>
        <v>1.0082714358310694</v>
      </c>
      <c r="Y60" s="5"/>
    </row>
    <row r="61" spans="2:25" x14ac:dyDescent="0.25">
      <c r="B61" s="1">
        <v>63</v>
      </c>
      <c r="C61">
        <v>320.90237400000001</v>
      </c>
      <c r="D61">
        <v>324.30960099999999</v>
      </c>
      <c r="E61" s="5">
        <f t="shared" ref="E61:E78" si="5">D61-C61</f>
        <v>3.4072269999999776</v>
      </c>
      <c r="F61">
        <f t="shared" si="4"/>
        <v>322.60598749999997</v>
      </c>
      <c r="G61">
        <f>$G$83</f>
        <v>-0.6094459619862751</v>
      </c>
      <c r="H61">
        <f>$G$84</f>
        <v>4.4265321697784845</v>
      </c>
      <c r="I61">
        <f>$E$79</f>
        <v>1.9085431038961049</v>
      </c>
      <c r="J61">
        <f t="shared" ref="J61:J77" si="6">(E61/D61)*100</f>
        <v>1.0506093527585629</v>
      </c>
      <c r="O61">
        <f t="shared" si="3"/>
        <v>1.0106176434830612</v>
      </c>
      <c r="Y61" s="5"/>
    </row>
    <row r="62" spans="2:25" x14ac:dyDescent="0.25">
      <c r="B62" s="1">
        <v>64</v>
      </c>
      <c r="C62">
        <v>321.12835699999999</v>
      </c>
      <c r="D62">
        <v>323.90945399999998</v>
      </c>
      <c r="E62" s="5">
        <f t="shared" si="5"/>
        <v>2.7810969999999884</v>
      </c>
      <c r="F62">
        <f t="shared" si="4"/>
        <v>322.51890549999996</v>
      </c>
      <c r="G62">
        <f>$G$83</f>
        <v>-0.6094459619862751</v>
      </c>
      <c r="H62">
        <f>$G$84</f>
        <v>4.4265321697784845</v>
      </c>
      <c r="I62">
        <f>$E$79</f>
        <v>1.9085431038961049</v>
      </c>
      <c r="J62">
        <f t="shared" si="6"/>
        <v>0.85860321940463902</v>
      </c>
      <c r="O62">
        <f t="shared" ref="O62:O78" si="7">D62/C62</f>
        <v>1.0086603905864346</v>
      </c>
      <c r="Y62" s="5"/>
    </row>
    <row r="63" spans="2:25" s="10" customFormat="1" x14ac:dyDescent="0.25">
      <c r="B63" s="1">
        <v>65</v>
      </c>
      <c r="C63" s="10">
        <v>321.05835000000002</v>
      </c>
      <c r="D63" s="10">
        <v>324.011169</v>
      </c>
      <c r="E63" s="5">
        <f t="shared" si="5"/>
        <v>2.9528189999999768</v>
      </c>
      <c r="F63">
        <f t="shared" si="4"/>
        <v>322.53475950000001</v>
      </c>
      <c r="G63">
        <f>$G$83</f>
        <v>-0.6094459619862751</v>
      </c>
      <c r="H63">
        <f>$G$84</f>
        <v>4.4265321697784845</v>
      </c>
      <c r="I63">
        <f>$E$79</f>
        <v>1.9085431038961049</v>
      </c>
      <c r="J63">
        <f t="shared" si="6"/>
        <v>0.91133247323334599</v>
      </c>
      <c r="O63">
        <f t="shared" si="7"/>
        <v>1.0091971412673115</v>
      </c>
      <c r="Y63" s="2"/>
    </row>
    <row r="64" spans="2:25" s="10" customFormat="1" x14ac:dyDescent="0.25">
      <c r="B64" s="1">
        <v>66</v>
      </c>
      <c r="C64" s="10">
        <v>320.95648199999999</v>
      </c>
      <c r="D64" s="10">
        <v>323.96554600000002</v>
      </c>
      <c r="E64" s="5">
        <f t="shared" si="5"/>
        <v>3.0090640000000235</v>
      </c>
      <c r="F64">
        <f t="shared" si="4"/>
        <v>322.46101399999998</v>
      </c>
      <c r="G64">
        <f>$G$83</f>
        <v>-0.6094459619862751</v>
      </c>
      <c r="H64">
        <f>$G$84</f>
        <v>4.4265321697784845</v>
      </c>
      <c r="I64">
        <f>$E$79</f>
        <v>1.9085431038961049</v>
      </c>
      <c r="J64">
        <f t="shared" si="6"/>
        <v>0.92882222728710262</v>
      </c>
      <c r="O64">
        <f t="shared" si="7"/>
        <v>1.0093753021632386</v>
      </c>
      <c r="Y64" s="2"/>
    </row>
    <row r="65" spans="1:25" s="10" customFormat="1" x14ac:dyDescent="0.25">
      <c r="B65" s="1">
        <v>67</v>
      </c>
      <c r="C65" s="10">
        <v>321.06100500000002</v>
      </c>
      <c r="D65" s="10">
        <v>324.72644000000003</v>
      </c>
      <c r="E65" s="5">
        <f t="shared" si="5"/>
        <v>3.6654350000000022</v>
      </c>
      <c r="F65">
        <f t="shared" si="4"/>
        <v>322.89372250000002</v>
      </c>
      <c r="G65">
        <f>$G$83</f>
        <v>-0.6094459619862751</v>
      </c>
      <c r="H65">
        <f>$G$84</f>
        <v>4.4265321697784845</v>
      </c>
      <c r="I65">
        <f>$E$79</f>
        <v>1.9085431038961049</v>
      </c>
      <c r="J65">
        <f t="shared" si="6"/>
        <v>1.128776270882039</v>
      </c>
      <c r="O65">
        <f t="shared" si="7"/>
        <v>1.0114166309296888</v>
      </c>
      <c r="Y65" s="2"/>
    </row>
    <row r="66" spans="1:25" s="10" customFormat="1" x14ac:dyDescent="0.25">
      <c r="B66" s="1">
        <v>69</v>
      </c>
      <c r="C66" s="10">
        <v>320.94018599999998</v>
      </c>
      <c r="D66" s="10">
        <v>324.52539100000001</v>
      </c>
      <c r="E66" s="5">
        <f t="shared" si="5"/>
        <v>3.5852050000000304</v>
      </c>
      <c r="F66">
        <f t="shared" si="4"/>
        <v>322.73278849999997</v>
      </c>
      <c r="G66">
        <f>$G$83</f>
        <v>-0.6094459619862751</v>
      </c>
      <c r="H66">
        <f>$G$84</f>
        <v>4.4265321697784845</v>
      </c>
      <c r="I66">
        <f>$E$79</f>
        <v>1.9085431038961049</v>
      </c>
      <c r="J66">
        <f t="shared" si="6"/>
        <v>1.104753310350385</v>
      </c>
      <c r="O66">
        <f t="shared" si="7"/>
        <v>1.0111709444824712</v>
      </c>
      <c r="Y66" s="2"/>
    </row>
    <row r="67" spans="1:25" s="10" customFormat="1" x14ac:dyDescent="0.25">
      <c r="B67" s="1">
        <v>70</v>
      </c>
      <c r="C67" s="10">
        <v>287.78476000000001</v>
      </c>
      <c r="D67" s="10">
        <v>290.57015999999999</v>
      </c>
      <c r="E67" s="5">
        <f t="shared" si="5"/>
        <v>2.7853999999999814</v>
      </c>
      <c r="F67">
        <f t="shared" si="4"/>
        <v>289.17746</v>
      </c>
      <c r="G67">
        <f>$G$83</f>
        <v>-0.6094459619862751</v>
      </c>
      <c r="H67">
        <f>$G$84</f>
        <v>4.4265321697784845</v>
      </c>
      <c r="I67">
        <f>$E$79</f>
        <v>1.9085431038961049</v>
      </c>
      <c r="J67">
        <f t="shared" si="6"/>
        <v>0.95859808866814877</v>
      </c>
      <c r="O67">
        <f t="shared" si="7"/>
        <v>1.0096787613075828</v>
      </c>
      <c r="Y67" s="2"/>
    </row>
    <row r="68" spans="1:25" s="10" customFormat="1" x14ac:dyDescent="0.25">
      <c r="B68" s="1">
        <v>71</v>
      </c>
      <c r="C68" s="10">
        <v>287.60324100000003</v>
      </c>
      <c r="D68" s="10">
        <v>291.16256700000002</v>
      </c>
      <c r="E68" s="5">
        <f t="shared" si="5"/>
        <v>3.5593259999999987</v>
      </c>
      <c r="F68">
        <f t="shared" si="4"/>
        <v>289.38290400000005</v>
      </c>
      <c r="G68">
        <f>$G$83</f>
        <v>-0.6094459619862751</v>
      </c>
      <c r="H68">
        <f>$G$84</f>
        <v>4.4265321697784845</v>
      </c>
      <c r="I68">
        <f>$E$79</f>
        <v>1.9085431038961049</v>
      </c>
      <c r="J68">
        <f t="shared" si="6"/>
        <v>1.2224531596467201</v>
      </c>
      <c r="O68">
        <f t="shared" si="7"/>
        <v>1.0123758202015534</v>
      </c>
      <c r="Y68" s="2"/>
    </row>
    <row r="69" spans="1:25" s="10" customFormat="1" x14ac:dyDescent="0.25">
      <c r="B69" s="1">
        <v>72</v>
      </c>
      <c r="C69" s="10">
        <v>287.428406</v>
      </c>
      <c r="D69" s="10">
        <v>291.12744099999998</v>
      </c>
      <c r="E69" s="5">
        <f t="shared" si="5"/>
        <v>3.6990349999999808</v>
      </c>
      <c r="F69">
        <f t="shared" si="4"/>
        <v>289.27792349999999</v>
      </c>
      <c r="G69">
        <f>$G$83</f>
        <v>-0.6094459619862751</v>
      </c>
      <c r="H69">
        <f>$G$84</f>
        <v>4.4265321697784845</v>
      </c>
      <c r="I69">
        <f>$E$79</f>
        <v>1.9085431038961049</v>
      </c>
      <c r="J69">
        <f t="shared" si="6"/>
        <v>1.2705896040902518</v>
      </c>
      <c r="O69">
        <f t="shared" si="7"/>
        <v>1.0128694134705669</v>
      </c>
      <c r="Y69" s="2"/>
    </row>
    <row r="70" spans="1:25" s="10" customFormat="1" x14ac:dyDescent="0.25">
      <c r="B70" s="1">
        <v>74</v>
      </c>
      <c r="C70" s="10">
        <v>287.84051499999998</v>
      </c>
      <c r="D70" s="10">
        <v>290.55386399999998</v>
      </c>
      <c r="E70" s="5">
        <f t="shared" si="5"/>
        <v>2.7133489999999938</v>
      </c>
      <c r="F70">
        <f t="shared" ref="F70:F78" si="8">AVERAGE(C70,D70)</f>
        <v>289.19718949999998</v>
      </c>
      <c r="G70">
        <f>$G$83</f>
        <v>-0.6094459619862751</v>
      </c>
      <c r="H70">
        <f>$G$84</f>
        <v>4.4265321697784845</v>
      </c>
      <c r="I70">
        <f>$E$79</f>
        <v>1.9085431038961049</v>
      </c>
      <c r="J70">
        <f t="shared" ref="J70:J76" si="9">(E70/D70)*100</f>
        <v>0.93385404091545443</v>
      </c>
      <c r="O70">
        <f t="shared" si="7"/>
        <v>1.0094265708216927</v>
      </c>
      <c r="Y70" s="2"/>
    </row>
    <row r="71" spans="1:25" s="10" customFormat="1" ht="18" customHeight="1" x14ac:dyDescent="0.25">
      <c r="B71" s="1">
        <v>75</v>
      </c>
      <c r="C71" s="10">
        <v>287.23220800000001</v>
      </c>
      <c r="D71" s="10">
        <v>291.023865</v>
      </c>
      <c r="E71" s="5">
        <f t="shared" si="5"/>
        <v>3.7916569999999865</v>
      </c>
      <c r="F71">
        <f t="shared" si="8"/>
        <v>289.12803650000001</v>
      </c>
      <c r="G71">
        <f>$G$83</f>
        <v>-0.6094459619862751</v>
      </c>
      <c r="H71">
        <f>$G$84</f>
        <v>4.4265321697784845</v>
      </c>
      <c r="I71">
        <f>$E$79</f>
        <v>1.9085431038961049</v>
      </c>
      <c r="J71">
        <f t="shared" si="9"/>
        <v>1.3028680654763438</v>
      </c>
      <c r="O71">
        <f t="shared" si="7"/>
        <v>1.0132006679418069</v>
      </c>
      <c r="Y71" s="2"/>
    </row>
    <row r="72" spans="1:25" s="10" customFormat="1" ht="18" customHeight="1" x14ac:dyDescent="0.25">
      <c r="B72" s="1">
        <v>77</v>
      </c>
      <c r="C72" s="10">
        <v>287.12359600000002</v>
      </c>
      <c r="D72" s="10">
        <v>290.89746100000002</v>
      </c>
      <c r="E72" s="5">
        <f t="shared" si="5"/>
        <v>3.7738650000000007</v>
      </c>
      <c r="F72">
        <f t="shared" si="8"/>
        <v>289.01052850000002</v>
      </c>
      <c r="G72">
        <f>$G$83</f>
        <v>-0.6094459619862751</v>
      </c>
      <c r="H72">
        <f>$G$84</f>
        <v>4.4265321697784845</v>
      </c>
      <c r="I72">
        <f>$E$79</f>
        <v>1.9085431038961049</v>
      </c>
      <c r="J72">
        <f t="shared" si="9"/>
        <v>1.2973179576840652</v>
      </c>
      <c r="O72">
        <f t="shared" si="7"/>
        <v>1.013143695093593</v>
      </c>
      <c r="Y72" s="2"/>
    </row>
    <row r="73" spans="1:25" s="10" customFormat="1" ht="18" customHeight="1" x14ac:dyDescent="0.25">
      <c r="B73" s="1">
        <v>79</v>
      </c>
      <c r="C73" s="10">
        <v>286.57150300000001</v>
      </c>
      <c r="D73" s="10">
        <v>288.80892899999998</v>
      </c>
      <c r="E73" s="5">
        <f t="shared" si="5"/>
        <v>2.2374259999999708</v>
      </c>
      <c r="F73">
        <f t="shared" si="8"/>
        <v>287.69021599999996</v>
      </c>
      <c r="G73">
        <f>$G$83</f>
        <v>-0.6094459619862751</v>
      </c>
      <c r="H73">
        <f>$G$84</f>
        <v>4.4265321697784845</v>
      </c>
      <c r="I73">
        <f>$E$79</f>
        <v>1.9085431038961049</v>
      </c>
      <c r="J73">
        <f t="shared" si="9"/>
        <v>0.77470804235417912</v>
      </c>
      <c r="O73">
        <f t="shared" si="7"/>
        <v>1.0078075662673269</v>
      </c>
      <c r="Y73" s="2"/>
    </row>
    <row r="74" spans="1:25" s="10" customFormat="1" ht="18" customHeight="1" x14ac:dyDescent="0.25">
      <c r="B74" s="1">
        <v>80</v>
      </c>
      <c r="C74" s="10">
        <v>286.37008700000001</v>
      </c>
      <c r="D74" s="10">
        <v>289.24380500000001</v>
      </c>
      <c r="E74" s="5">
        <f t="shared" si="5"/>
        <v>2.8737179999999967</v>
      </c>
      <c r="F74">
        <f t="shared" si="8"/>
        <v>287.80694600000004</v>
      </c>
      <c r="G74">
        <f>$G$83</f>
        <v>-0.6094459619862751</v>
      </c>
      <c r="H74">
        <f>$G$84</f>
        <v>4.4265321697784845</v>
      </c>
      <c r="I74">
        <f>$E$79</f>
        <v>1.9085431038961049</v>
      </c>
      <c r="J74">
        <f t="shared" si="9"/>
        <v>0.99352793398634642</v>
      </c>
      <c r="O74">
        <f t="shared" si="7"/>
        <v>1.0100349796660151</v>
      </c>
      <c r="Y74" s="2"/>
    </row>
    <row r="75" spans="1:25" s="10" customFormat="1" x14ac:dyDescent="0.25">
      <c r="B75" s="1">
        <v>82</v>
      </c>
      <c r="C75" s="10">
        <v>286.62802099999999</v>
      </c>
      <c r="D75" s="10">
        <v>288.52899200000002</v>
      </c>
      <c r="E75" s="5">
        <f t="shared" si="5"/>
        <v>1.9009710000000268</v>
      </c>
      <c r="F75">
        <f t="shared" si="8"/>
        <v>287.5785065</v>
      </c>
      <c r="G75">
        <f>$G$83</f>
        <v>-0.6094459619862751</v>
      </c>
      <c r="H75">
        <f>$G$84</f>
        <v>4.4265321697784845</v>
      </c>
      <c r="I75">
        <f>$E$79</f>
        <v>1.9085431038961049</v>
      </c>
      <c r="J75">
        <f t="shared" si="9"/>
        <v>0.65884921540225205</v>
      </c>
      <c r="O75">
        <f t="shared" si="7"/>
        <v>1.0066321882744327</v>
      </c>
      <c r="Y75" s="2"/>
    </row>
    <row r="76" spans="1:25" s="10" customFormat="1" x14ac:dyDescent="0.25">
      <c r="B76" s="1">
        <v>83</v>
      </c>
      <c r="C76" s="10">
        <v>286.39761399999998</v>
      </c>
      <c r="D76" s="10">
        <v>288.754211</v>
      </c>
      <c r="E76" s="5">
        <f t="shared" si="5"/>
        <v>2.356597000000022</v>
      </c>
      <c r="F76">
        <f t="shared" si="8"/>
        <v>287.57591249999996</v>
      </c>
      <c r="G76">
        <f>$G$83</f>
        <v>-0.6094459619862751</v>
      </c>
      <c r="H76">
        <f>$G$84</f>
        <v>4.4265321697784845</v>
      </c>
      <c r="I76">
        <f>$E$79</f>
        <v>1.9085431038961049</v>
      </c>
      <c r="J76">
        <f t="shared" si="9"/>
        <v>0.81612558716936678</v>
      </c>
      <c r="O76">
        <f t="shared" si="7"/>
        <v>1.008228410031377</v>
      </c>
      <c r="Y76" s="2"/>
    </row>
    <row r="77" spans="1:25" s="10" customFormat="1" x14ac:dyDescent="0.25">
      <c r="B77" s="1">
        <v>84</v>
      </c>
      <c r="C77" s="10">
        <v>286.09121699999997</v>
      </c>
      <c r="D77" s="10">
        <v>288.74597199999999</v>
      </c>
      <c r="E77" s="5">
        <f t="shared" si="5"/>
        <v>2.6547550000000228</v>
      </c>
      <c r="F77">
        <f t="shared" si="8"/>
        <v>287.41859449999998</v>
      </c>
      <c r="G77">
        <f>$G$83</f>
        <v>-0.6094459619862751</v>
      </c>
      <c r="H77">
        <f>$G$84</f>
        <v>4.4265321697784845</v>
      </c>
      <c r="I77">
        <f>$E$79</f>
        <v>1.9085431038961049</v>
      </c>
      <c r="J77">
        <f t="shared" si="6"/>
        <v>0.91940849654519963</v>
      </c>
      <c r="O77">
        <f t="shared" si="7"/>
        <v>1.0092794005626535</v>
      </c>
      <c r="Y77" s="2"/>
    </row>
    <row r="78" spans="1:25" s="10" customFormat="1" x14ac:dyDescent="0.25">
      <c r="B78" s="1">
        <v>87</v>
      </c>
      <c r="C78" s="10">
        <v>286.10308800000001</v>
      </c>
      <c r="D78" s="10">
        <v>289.785706</v>
      </c>
      <c r="E78" s="5">
        <f t="shared" si="5"/>
        <v>3.6826179999999908</v>
      </c>
      <c r="F78">
        <f t="shared" si="8"/>
        <v>287.94439699999998</v>
      </c>
      <c r="G78">
        <f>$G$83</f>
        <v>-0.6094459619862751</v>
      </c>
      <c r="H78">
        <f>$G$84</f>
        <v>4.4265321697784845</v>
      </c>
      <c r="I78">
        <f>$E$79</f>
        <v>1.9085431038961049</v>
      </c>
      <c r="J78">
        <f t="shared" ref="J78" si="10">(E78/D78)*100</f>
        <v>1.2708073323671771</v>
      </c>
      <c r="O78">
        <f t="shared" si="7"/>
        <v>1.012871647159572</v>
      </c>
      <c r="Y78" s="2"/>
    </row>
    <row r="79" spans="1:25" s="9" customFormat="1" x14ac:dyDescent="0.25">
      <c r="B79" s="9">
        <f>COUNT(B2:B78)</f>
        <v>77</v>
      </c>
      <c r="E79" s="14">
        <f>AVERAGE(E2:E78)</f>
        <v>1.9085431038961049</v>
      </c>
      <c r="F79" s="9" t="s">
        <v>0</v>
      </c>
      <c r="J79"/>
    </row>
    <row r="80" spans="1:25" x14ac:dyDescent="0.25">
      <c r="A80" s="2"/>
      <c r="E80" s="2">
        <f>STDEV(E2:E78)</f>
        <v>1.2846882989195816</v>
      </c>
      <c r="F80" t="s">
        <v>1</v>
      </c>
      <c r="G80" s="10"/>
      <c r="H80" s="10"/>
    </row>
    <row r="82" spans="5:33" ht="15.75" thickBot="1" x14ac:dyDescent="0.3">
      <c r="F82" t="s">
        <v>4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5:33" x14ac:dyDescent="0.25">
      <c r="F83" s="7" t="s">
        <v>2</v>
      </c>
      <c r="G83" s="3">
        <f>E79-(1.96*E80)</f>
        <v>-0.6094459619862751</v>
      </c>
      <c r="H83" t="s">
        <v>17</v>
      </c>
      <c r="I83" s="1" t="s">
        <v>24</v>
      </c>
      <c r="J83" s="15">
        <f>E80/E79</f>
        <v>0.67312511637647354</v>
      </c>
      <c r="K83">
        <f>J83*1+0</f>
        <v>0.67312511637647354</v>
      </c>
      <c r="L83">
        <f>E79/800</f>
        <v>2.3856788798701312E-3</v>
      </c>
      <c r="M83" t="s">
        <v>25</v>
      </c>
      <c r="N83">
        <f>Q90</f>
        <v>0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5:33" ht="15.75" thickBot="1" x14ac:dyDescent="0.3">
      <c r="F84" s="8" t="s">
        <v>3</v>
      </c>
      <c r="G84" s="4">
        <f>E79+(1.96*E80)</f>
        <v>4.4265321697784845</v>
      </c>
      <c r="H84" t="s">
        <v>18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5:33" x14ac:dyDescent="0.25"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5:33" x14ac:dyDescent="0.25">
      <c r="F86" t="s">
        <v>7</v>
      </c>
      <c r="P86">
        <f>(G83-G84)/2</f>
        <v>-2.5179890658823796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5:33" x14ac:dyDescent="0.25">
      <c r="F87" s="11" t="s">
        <v>8</v>
      </c>
      <c r="G87">
        <f>((E80)^2)/B79</f>
        <v>2.1434078251699847E-2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5:33" x14ac:dyDescent="0.25">
      <c r="F88" s="11" t="s">
        <v>9</v>
      </c>
      <c r="G88">
        <f>((E80)^2)/(2*(B79-1))</f>
        <v>1.0858052798558475E-2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5:33" x14ac:dyDescent="0.25">
      <c r="F89" s="12" t="s">
        <v>10</v>
      </c>
      <c r="G89" s="10" t="s">
        <v>11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5:33" x14ac:dyDescent="0.25">
      <c r="E90" s="11" t="s">
        <v>14</v>
      </c>
      <c r="F90" s="12" t="s">
        <v>12</v>
      </c>
      <c r="G90" s="10">
        <f>E80/(SQRT(B79))</f>
        <v>0.14640381911582717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5:33" ht="15.75" thickBot="1" x14ac:dyDescent="0.3">
      <c r="F91" s="13" t="s">
        <v>21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5:33" ht="15" customHeight="1" x14ac:dyDescent="0.25">
      <c r="F92" s="21" t="s">
        <v>15</v>
      </c>
      <c r="G92" s="3">
        <f>E79+(1.984*G90)</f>
        <v>2.1990082810219063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5:33" ht="15.75" thickBot="1" x14ac:dyDescent="0.3">
      <c r="F93" s="22"/>
      <c r="G93" s="4">
        <f>E79-(1.984*G90)</f>
        <v>1.6180779267703038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5:33" x14ac:dyDescent="0.25">
      <c r="F94" s="23" t="s">
        <v>13</v>
      </c>
      <c r="G94" s="25">
        <f>1.71*G90</f>
        <v>0.25035053068806445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5:33" ht="15.75" thickBot="1" x14ac:dyDescent="0.3">
      <c r="F95" s="24"/>
      <c r="G95" s="26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5:33" x14ac:dyDescent="0.25">
      <c r="E96" t="s">
        <v>17</v>
      </c>
      <c r="F96" s="27" t="s">
        <v>16</v>
      </c>
      <c r="G96" s="3">
        <f>G83-(1.984*G94)</f>
        <v>-1.1061414148713951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8"/>
      <c r="G97" s="4">
        <f>G83+(1.984*G94)</f>
        <v>-0.11275050910115525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E98" t="s">
        <v>18</v>
      </c>
      <c r="F98" s="27" t="s">
        <v>19</v>
      </c>
      <c r="G98" s="3">
        <f>G84-(1.984*G94)</f>
        <v>3.9298367168933646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8"/>
      <c r="G99" s="4">
        <f>G84+(1.984*G94)</f>
        <v>4.923227622663604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0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0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17"/>
      <c r="G105" s="17"/>
      <c r="H105" s="17"/>
      <c r="I105" s="17"/>
      <c r="J105" s="17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17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AD123" s="10"/>
      <c r="AE123" s="10"/>
    </row>
  </sheetData>
  <mergeCells count="6">
    <mergeCell ref="F101:F102"/>
    <mergeCell ref="F92:F93"/>
    <mergeCell ref="F94:F95"/>
    <mergeCell ref="G94:G95"/>
    <mergeCell ref="F96:F97"/>
    <mergeCell ref="F98:F99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2016-11-15T16:50:19Z</dcterms:modified>
</cp:coreProperties>
</file>